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60" windowHeight="5340" tabRatio="932" activeTab="0"/>
  </bookViews>
  <sheets>
    <sheet name="หาผลรวม" sheetId="1" r:id="rId1"/>
    <sheet name="รายจ่ายส่วนตัว" sheetId="2" r:id="rId2"/>
    <sheet name="รายรับ-รายจ่าย" sheetId="3" r:id="rId3"/>
    <sheet name="หาผลรวมยอดขาย" sheetId="4" r:id="rId4"/>
    <sheet name="ใบเสนอราคา" sheetId="5" r:id="rId5"/>
    <sheet name="ฟังก์ชันสูงสุดต่ำสุด" sheetId="6" r:id="rId6"/>
    <sheet name="ฟังก์ชันหาค่าสูงสุดต่ำสุดลำดับ2" sheetId="7" r:id="rId7"/>
  </sheets>
  <externalReferences>
    <externalReference r:id="rId10"/>
  </externalReferences>
  <definedNames>
    <definedName name="_xlfn.BAHTTEXT" hidden="1">#NAME?</definedName>
    <definedName name="ราคาสุทธิ">#REF!</definedName>
  </definedNames>
  <calcPr fullCalcOnLoad="1"/>
</workbook>
</file>

<file path=xl/sharedStrings.xml><?xml version="1.0" encoding="utf-8"?>
<sst xmlns="http://schemas.openxmlformats.org/spreadsheetml/2006/main" count="188" uniqueCount="158">
  <si>
    <t>แบบฝึกหัดที่ 1</t>
  </si>
  <si>
    <t>บริษัท ชวนกันคุย จำกัด</t>
  </si>
  <si>
    <t>ค่าใช้จ่ายในการติดต่อสื่อสาร ประจำเดือนสิงหาคม 2543</t>
  </si>
  <si>
    <t>สาขา 1</t>
  </si>
  <si>
    <t>สาขา 2</t>
  </si>
  <si>
    <t>สาขา 3</t>
  </si>
  <si>
    <t>สาขา 4</t>
  </si>
  <si>
    <t>ยอดรวม</t>
  </si>
  <si>
    <t>ค่าไปรษณีย์</t>
  </si>
  <si>
    <t>ค่าโทรศัพท์</t>
  </si>
  <si>
    <t>ค่าแฟกซ์</t>
  </si>
  <si>
    <t>ร้านพ่อมดน้อย จำกัด</t>
  </si>
  <si>
    <t>รายการขายสินค้า</t>
  </si>
  <si>
    <t>ระหว่างเดือนมกราคม-มิถุนายน  2543</t>
  </si>
  <si>
    <t>รหัสสินค้า</t>
  </si>
  <si>
    <t>รายการ</t>
  </si>
  <si>
    <t>ยอดขาย</t>
  </si>
  <si>
    <t>ยอดขายรวม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</si>
  <si>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</si>
  <si>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</si>
  <si>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</si>
  <si>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</si>
  <si>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</si>
  <si>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</si>
  <si>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หนังสือเวทย์มนตร์ฉบับย่อ</t>
  </si>
  <si>
    <t>ไม้กายสิทธิ์</t>
  </si>
  <si>
    <t>หม้อวิเศษ</t>
  </si>
  <si>
    <t>เสื้อคลุม</t>
  </si>
  <si>
    <t>สมุดโน๊ต</t>
  </si>
  <si>
    <t>รายรับ - รายจ่าย รายเดือนของ ข้าพเจ้า</t>
  </si>
  <si>
    <t>รายรับ</t>
  </si>
  <si>
    <t>เงินเดือน</t>
  </si>
  <si>
    <t>เงินอื่น ๆ</t>
  </si>
  <si>
    <t>รวมรายรับ</t>
  </si>
  <si>
    <t>รายจ่าย</t>
  </si>
  <si>
    <t>ค่าเช่าบ้าน</t>
  </si>
  <si>
    <t>ค่าอาหาร</t>
  </si>
  <si>
    <t>ค่าเดินทาง</t>
  </si>
  <si>
    <t>ค่าน้ำ-ไฟ</t>
  </si>
  <si>
    <t>เบ็ดเตล็ด</t>
  </si>
  <si>
    <t>รวมรายจ่าย</t>
  </si>
  <si>
    <t>เงินเก็บ</t>
  </si>
  <si>
    <t>รวมเงินเก็บ</t>
  </si>
  <si>
    <t>รายได้</t>
  </si>
  <si>
    <t>รวมรายได้</t>
  </si>
  <si>
    <t>การคำนวณค่าแรง</t>
  </si>
  <si>
    <t>ลำดับ</t>
  </si>
  <si>
    <t xml:space="preserve"> ชื่อ-สกุล</t>
  </si>
  <si>
    <t>วันเริ่มงาน</t>
  </si>
  <si>
    <t>วันสิ้นสุดโครงการ</t>
  </si>
  <si>
    <t>จำนวนวัน</t>
  </si>
  <si>
    <t>อัตราค่าแรง</t>
  </si>
  <si>
    <t>รวมค่าแรง</t>
  </si>
  <si>
    <t>นางสาวมะริษา  กลับโบ</t>
  </si>
  <si>
    <t>นางสาวยานี   ประเสริฐ</t>
  </si>
  <si>
    <t>นายดำ  ใจดี</t>
  </si>
  <si>
    <t>นางสาวสกาวเดือน  รัศมิทัต</t>
  </si>
  <si>
    <t>นางสาวศศิธร  ปลอดหนู</t>
  </si>
  <si>
    <t>นางสาววันทนีย์  คงจิต</t>
  </si>
  <si>
    <t>นางสาวผุสดี  ยาดำ</t>
  </si>
  <si>
    <t>นางสาวดวงพร  ซั่วต๋อ</t>
  </si>
  <si>
    <t>นายพิสน  ชูทอง</t>
  </si>
  <si>
    <t>นายบรมสิทธิ์  ทองเรือง</t>
  </si>
  <si>
    <t>นายธีรยุทธ์ ทองปรอน</t>
  </si>
  <si>
    <t>นางสาวกัลยา  คงวาริน</t>
  </si>
  <si>
    <t>นางสาวสุนิสา  สวัสดี</t>
  </si>
  <si>
    <t>นางสาวจิตรา  ชัยพร</t>
  </si>
  <si>
    <t>นางสาวปิยวัน  นันทเสน</t>
  </si>
  <si>
    <t>ค่าแรงต่ำสุด</t>
  </si>
  <si>
    <t>ค่าแรงสูงสุด</t>
  </si>
  <si>
    <t>Floor-Mart Inventory Report</t>
  </si>
  <si>
    <t>หมายเลขสต๊อค</t>
  </si>
  <si>
    <t>หมายเลขห้องสต็อค</t>
  </si>
  <si>
    <t>รายละอียด</t>
  </si>
  <si>
    <t>ราคาทุน</t>
  </si>
  <si>
    <t>ราคาขาย</t>
  </si>
  <si>
    <t>กำไร</t>
  </si>
  <si>
    <t>จำนวนสินค้า</t>
  </si>
  <si>
    <t>รวมราคาทุน</t>
  </si>
  <si>
    <t>รวมราคาขาย</t>
  </si>
  <si>
    <t>กำไรสุทธิ</t>
  </si>
  <si>
    <t>A1001</t>
  </si>
  <si>
    <t>ผ้ากันเปื้อน</t>
  </si>
  <si>
    <t>A1002</t>
  </si>
  <si>
    <t>ช้อน</t>
  </si>
  <si>
    <t>A1003</t>
  </si>
  <si>
    <t>ช้อนชา</t>
  </si>
  <si>
    <t>A1004</t>
  </si>
  <si>
    <t>ชาม</t>
  </si>
  <si>
    <t>A1005</t>
  </si>
  <si>
    <t>จาน</t>
  </si>
  <si>
    <t>A1006</t>
  </si>
  <si>
    <t>ถาด</t>
  </si>
  <si>
    <t>A1007</t>
  </si>
  <si>
    <t>แก้ว</t>
  </si>
  <si>
    <t>Total</t>
  </si>
  <si>
    <t>จำนวนต่ำสุด</t>
  </si>
  <si>
    <t>จำนวนสูงสุด</t>
  </si>
  <si>
    <t>ค่าเฉลี่ย</t>
  </si>
  <si>
    <t>ใบเสนอราคา/Quotation</t>
  </si>
  <si>
    <t>เรียน</t>
  </si>
  <si>
    <t>มหาวิทยาลัยราชภัฏสุราษฏร์ธานี</t>
  </si>
  <si>
    <t>IT COMMUNICATION &amp; NETWORK</t>
  </si>
  <si>
    <t>ที่อยู่</t>
  </si>
  <si>
    <t>272 ม.9 ต.ขุนทะเล อ.เมือง จ.สุราษฏร์ธานี</t>
  </si>
  <si>
    <t>122 ถ.กาญจนวนิช อ.หาดใหญ่ จ.สงขลา 90000</t>
  </si>
  <si>
    <t>โทรศัพท์</t>
  </si>
  <si>
    <t>077-355466-7</t>
  </si>
  <si>
    <t>วันที่ 15/01/48</t>
  </si>
  <si>
    <t>เลขประจำตัวผู้เสียภาษี</t>
  </si>
  <si>
    <t>โทรสาร</t>
  </si>
  <si>
    <t>077-355468</t>
  </si>
  <si>
    <t>ทะเบียนการค้า อ.15427</t>
  </si>
  <si>
    <t>1-73154254-4</t>
  </si>
  <si>
    <t>รายการที่</t>
  </si>
  <si>
    <t>รายละเอียด</t>
  </si>
  <si>
    <t>จำนวน</t>
  </si>
  <si>
    <t>ราคาต่อหน่วย</t>
  </si>
  <si>
    <t>รวม</t>
  </si>
  <si>
    <t>ITEM</t>
  </si>
  <si>
    <t>DESCRIPTION</t>
  </si>
  <si>
    <t>QTY</t>
  </si>
  <si>
    <t>UNIT PRICE</t>
  </si>
  <si>
    <t>AMOUNT</t>
  </si>
  <si>
    <t>DDR RAM 128 MB</t>
  </si>
  <si>
    <t>LEMEL ATX Case+ Fan</t>
  </si>
  <si>
    <t>HDD 40 GB Seagate</t>
  </si>
  <si>
    <t>FDD 1.44 "</t>
  </si>
  <si>
    <t>CD-ROM 52 X</t>
  </si>
  <si>
    <t>Monitor Phillips 17 "</t>
  </si>
  <si>
    <t>Keyboard</t>
  </si>
  <si>
    <t>Mouse</t>
  </si>
  <si>
    <t>UPS LEMEL</t>
  </si>
  <si>
    <t>รวมเงิน</t>
  </si>
  <si>
    <t>VAT 7%</t>
  </si>
  <si>
    <t>TOTAL</t>
  </si>
  <si>
    <t>ผู้อนุมัติ/ผู้มีอำนาจซื้อ</t>
  </si>
  <si>
    <t>(นายวินัย ใจดี)</t>
  </si>
  <si>
    <t>ผู้เสนอราคา</t>
  </si>
  <si>
    <t>ตารางการคำนวณรายรับรายจ่าย</t>
  </si>
  <si>
    <t>ชื่อ-สกุล</t>
  </si>
  <si>
    <t>สุทธิ</t>
  </si>
  <si>
    <t>OT</t>
  </si>
  <si>
    <t>ค่าน้ำ</t>
  </si>
  <si>
    <t>ค่าไฟ</t>
  </si>
  <si>
    <t>อื่นๆ</t>
  </si>
  <si>
    <t>รวมสุทธิ</t>
  </si>
  <si>
    <t>เงินสุทธิต่ำสุด</t>
  </si>
  <si>
    <t>เงินสุทธิสูงสุด</t>
  </si>
  <si>
    <t>ฮาร์ดดิสก์</t>
  </si>
  <si>
    <t>เมาส์</t>
  </si>
  <si>
    <t>=min()</t>
  </si>
  <si>
    <t>=max</t>
  </si>
  <si>
    <t>มากสุดอันดับ2</t>
  </si>
  <si>
    <t>น้อยสุดอันดับ2</t>
  </si>
  <si>
    <t>=small()</t>
  </si>
  <si>
    <t>=large()</t>
  </si>
  <si>
    <t>ค่าแรงเฉลี่ย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</si>
</sst>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;[Red]0"/>
    <numFmt numFmtId="193" formatCode="0.00;[Red]0.00"/>
    <numFmt numFmtId="194" formatCode="m/d/yy"/>
    <numFmt numFmtId="195" formatCode="000"/>
    <numFmt numFmtId="196" formatCode="mmm\-yyyy"/>
    <numFmt numFmtId="197" formatCode="_-* #,##0.000_-;\-* #,##0.000_-;_-* &quot;-&quot;??_-;_-@_-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b/>
      <sz val="14"/>
      <name val="Cordia New"/>
      <family val="2"/>
    </font>
    <font>
      <sz val="14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CordiaUPC"/>
      <family val="0"/>
    </font>
    <font>
      <b/>
      <sz val="16"/>
      <name val="CordiaUPC"/>
      <family val="2"/>
    </font>
    <font>
      <sz val="12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sz val="18"/>
      <color indexed="48"/>
      <name val="Cordia New"/>
      <family val="2"/>
    </font>
    <font>
      <sz val="18"/>
      <name val="Cordia New"/>
      <family val="2"/>
    </font>
    <font>
      <b/>
      <sz val="23"/>
      <name val="Browallia New"/>
      <family val="2"/>
    </font>
    <font>
      <b/>
      <sz val="18"/>
      <name val="Browallia New"/>
      <family val="2"/>
    </font>
    <font>
      <b/>
      <i/>
      <sz val="16"/>
      <name val="Browallia New"/>
      <family val="2"/>
    </font>
    <font>
      <sz val="16"/>
      <name val="Browallia New"/>
      <family val="2"/>
    </font>
    <font>
      <sz val="16"/>
      <name val="Arial"/>
      <family val="0"/>
    </font>
    <font>
      <b/>
      <sz val="16"/>
      <name val="Browallia New"/>
      <family val="2"/>
    </font>
    <font>
      <sz val="16"/>
      <name val="Angsana New"/>
      <family val="1"/>
    </font>
    <font>
      <sz val="16"/>
      <color indexed="10"/>
      <name val="Angsana New"/>
      <family val="1"/>
    </font>
    <font>
      <b/>
      <sz val="16"/>
      <name val="Angsana New"/>
      <family val="1"/>
    </font>
    <font>
      <b/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6"/>
      <color indexed="10"/>
      <name val="Cordia New"/>
      <family val="2"/>
    </font>
    <font>
      <b/>
      <sz val="16"/>
      <color indexed="57"/>
      <name val="Cordia New"/>
      <family val="2"/>
    </font>
    <font>
      <b/>
      <sz val="14"/>
      <color indexed="12"/>
      <name val="BrowalliaUPC"/>
      <family val="2"/>
    </font>
    <font>
      <sz val="14"/>
      <name val="BrowalliaUPC"/>
      <family val="2"/>
    </font>
    <font>
      <b/>
      <sz val="14"/>
      <color indexed="10"/>
      <name val="Cordia New"/>
      <family val="2"/>
    </font>
    <font>
      <sz val="11"/>
      <color indexed="8"/>
      <name val="Calibri"/>
      <family val="2"/>
    </font>
    <font>
      <b/>
      <sz val="22"/>
      <name val="Cordia New"/>
      <family val="2"/>
    </font>
    <font>
      <b/>
      <sz val="36"/>
      <name val="Cordia Ne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32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32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47">
      <alignment/>
      <protection/>
    </xf>
    <xf numFmtId="0" fontId="4" fillId="0" borderId="0" xfId="47" applyFont="1" applyBorder="1" applyAlignment="1">
      <alignment horizontal="center"/>
      <protection/>
    </xf>
    <xf numFmtId="0" fontId="5" fillId="33" borderId="10" xfId="47" applyFont="1" applyFill="1" applyBorder="1">
      <alignment/>
      <protection/>
    </xf>
    <xf numFmtId="0" fontId="6" fillId="33" borderId="10" xfId="47" applyFont="1" applyFill="1" applyBorder="1" applyAlignment="1">
      <alignment horizontal="center"/>
      <protection/>
    </xf>
    <xf numFmtId="0" fontId="4" fillId="0" borderId="10" xfId="47" applyFont="1" applyBorder="1">
      <alignment/>
      <protection/>
    </xf>
    <xf numFmtId="191" fontId="4" fillId="0" borderId="10" xfId="38" applyNumberFormat="1" applyFont="1" applyBorder="1" applyAlignment="1">
      <alignment/>
    </xf>
    <xf numFmtId="191" fontId="3" fillId="34" borderId="10" xfId="38" applyNumberFormat="1" applyFont="1" applyFill="1" applyBorder="1" applyAlignment="1">
      <alignment/>
    </xf>
    <xf numFmtId="0" fontId="3" fillId="34" borderId="10" xfId="47" applyFont="1" applyFill="1" applyBorder="1">
      <alignment/>
      <protection/>
    </xf>
    <xf numFmtId="0" fontId="8" fillId="0" borderId="0" xfId="47" applyFont="1">
      <alignment/>
      <protection/>
    </xf>
    <xf numFmtId="0" fontId="8" fillId="34" borderId="10" xfId="47" applyFont="1" applyFill="1" applyBorder="1" applyAlignment="1">
      <alignment horizontal="center" vertical="center"/>
      <protection/>
    </xf>
    <xf numFmtId="0" fontId="2" fillId="0" borderId="10" xfId="47" applyBorder="1" applyAlignment="1">
      <alignment horizontal="center" vertical="center"/>
      <protection/>
    </xf>
    <xf numFmtId="0" fontId="2" fillId="0" borderId="10" xfId="47" applyBorder="1" applyAlignment="1">
      <alignment horizontal="left" vertical="center"/>
      <protection/>
    </xf>
    <xf numFmtId="0" fontId="2" fillId="0" borderId="10" xfId="47" applyBorder="1" applyAlignment="1">
      <alignment horizontal="right" vertical="center"/>
      <protection/>
    </xf>
    <xf numFmtId="0" fontId="8" fillId="35" borderId="10" xfId="47" applyFont="1" applyFill="1" applyBorder="1" applyAlignment="1">
      <alignment horizontal="right" vertical="center"/>
      <protection/>
    </xf>
    <xf numFmtId="0" fontId="8" fillId="35" borderId="10" xfId="47" applyFont="1" applyFill="1" applyBorder="1" applyAlignment="1">
      <alignment horizontal="left" vertical="center"/>
      <protection/>
    </xf>
    <xf numFmtId="0" fontId="8" fillId="35" borderId="10" xfId="47" applyFont="1" applyFill="1" applyBorder="1" applyAlignment="1">
      <alignment vertical="center"/>
      <protection/>
    </xf>
    <xf numFmtId="0" fontId="10" fillId="0" borderId="11" xfId="48" applyFont="1" applyBorder="1" applyAlignment="1">
      <alignment horizontal="centerContinuous"/>
      <protection/>
    </xf>
    <xf numFmtId="0" fontId="11" fillId="0" borderId="0" xfId="48" applyFont="1">
      <alignment/>
      <protection/>
    </xf>
    <xf numFmtId="0" fontId="12" fillId="36" borderId="10" xfId="48" applyFont="1" applyFill="1" applyBorder="1">
      <alignment/>
      <protection/>
    </xf>
    <xf numFmtId="0" fontId="13" fillId="36" borderId="10" xfId="48" applyFont="1" applyFill="1" applyBorder="1">
      <alignment/>
      <protection/>
    </xf>
    <xf numFmtId="0" fontId="12" fillId="0" borderId="0" xfId="48" applyFont="1" applyBorder="1">
      <alignment/>
      <protection/>
    </xf>
    <xf numFmtId="0" fontId="10" fillId="0" borderId="10" xfId="48" applyFont="1" applyBorder="1" applyAlignment="1">
      <alignment horizontal="center"/>
      <protection/>
    </xf>
    <xf numFmtId="0" fontId="12" fillId="0" borderId="10" xfId="48" applyFont="1" applyBorder="1">
      <alignment/>
      <protection/>
    </xf>
    <xf numFmtId="191" fontId="12" fillId="0" borderId="10" xfId="39" applyNumberFormat="1" applyFont="1" applyBorder="1" applyAlignment="1">
      <alignment/>
    </xf>
    <xf numFmtId="191" fontId="12" fillId="0" borderId="0" xfId="39" applyNumberFormat="1" applyFont="1" applyBorder="1" applyAlignment="1">
      <alignment/>
    </xf>
    <xf numFmtId="0" fontId="12" fillId="37" borderId="10" xfId="48" applyFont="1" applyFill="1" applyBorder="1">
      <alignment/>
      <protection/>
    </xf>
    <xf numFmtId="0" fontId="10" fillId="37" borderId="10" xfId="48" applyFont="1" applyFill="1" applyBorder="1">
      <alignment/>
      <protection/>
    </xf>
    <xf numFmtId="191" fontId="10" fillId="37" borderId="10" xfId="39" applyNumberFormat="1" applyFont="1" applyFill="1" applyBorder="1" applyAlignment="1">
      <alignment/>
    </xf>
    <xf numFmtId="0" fontId="12" fillId="38" borderId="10" xfId="48" applyFont="1" applyFill="1" applyBorder="1">
      <alignment/>
      <protection/>
    </xf>
    <xf numFmtId="0" fontId="10" fillId="38" borderId="10" xfId="48" applyFont="1" applyFill="1" applyBorder="1">
      <alignment/>
      <protection/>
    </xf>
    <xf numFmtId="191" fontId="10" fillId="38" borderId="10" xfId="39" applyNumberFormat="1" applyFont="1" applyFill="1" applyBorder="1" applyAlignment="1">
      <alignment/>
    </xf>
    <xf numFmtId="0" fontId="12" fillId="39" borderId="10" xfId="48" applyFont="1" applyFill="1" applyBorder="1">
      <alignment/>
      <protection/>
    </xf>
    <xf numFmtId="0" fontId="13" fillId="39" borderId="10" xfId="48" applyFont="1" applyFill="1" applyBorder="1">
      <alignment/>
      <protection/>
    </xf>
    <xf numFmtId="191" fontId="10" fillId="39" borderId="10" xfId="39" applyNumberFormat="1" applyFont="1" applyFill="1" applyBorder="1" applyAlignment="1">
      <alignment/>
    </xf>
    <xf numFmtId="191" fontId="10" fillId="40" borderId="10" xfId="39" applyNumberFormat="1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7" fillId="41" borderId="10" xfId="47" applyFont="1" applyFill="1" applyBorder="1" applyAlignment="1">
      <alignment horizontal="center" vertical="center" wrapText="1"/>
      <protection/>
    </xf>
    <xf numFmtId="0" fontId="17" fillId="41" borderId="10" xfId="47" applyFont="1" applyFill="1" applyBorder="1" applyAlignment="1">
      <alignment horizontal="center" vertical="center"/>
      <protection/>
    </xf>
    <xf numFmtId="0" fontId="18" fillId="0" borderId="10" xfId="47" applyFont="1" applyBorder="1" applyAlignment="1">
      <alignment horizontal="center"/>
      <protection/>
    </xf>
    <xf numFmtId="0" fontId="19" fillId="0" borderId="10" xfId="47" applyFont="1" applyBorder="1" applyAlignment="1">
      <alignment horizontal="center"/>
      <protection/>
    </xf>
    <xf numFmtId="0" fontId="19" fillId="0" borderId="10" xfId="47" applyFont="1" applyBorder="1">
      <alignment/>
      <protection/>
    </xf>
    <xf numFmtId="191" fontId="19" fillId="0" borderId="10" xfId="38" applyNumberFormat="1" applyFont="1" applyBorder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42" borderId="10" xfId="47" applyFont="1" applyFill="1" applyBorder="1" applyAlignment="1">
      <alignment horizontal="center"/>
      <protection/>
    </xf>
    <xf numFmtId="191" fontId="21" fillId="42" borderId="10" xfId="38" applyNumberFormat="1" applyFont="1" applyFill="1" applyBorder="1" applyAlignment="1">
      <alignment/>
    </xf>
    <xf numFmtId="0" fontId="21" fillId="34" borderId="10" xfId="47" applyFont="1" applyFill="1" applyBorder="1">
      <alignment/>
      <protection/>
    </xf>
    <xf numFmtId="0" fontId="21" fillId="33" borderId="10" xfId="47" applyFont="1" applyFill="1" applyBorder="1">
      <alignment/>
      <protection/>
    </xf>
    <xf numFmtId="0" fontId="21" fillId="35" borderId="10" xfId="47" applyFont="1" applyFill="1" applyBorder="1">
      <alignment/>
      <protection/>
    </xf>
    <xf numFmtId="2" fontId="21" fillId="35" borderId="10" xfId="47" applyNumberFormat="1" applyFont="1" applyFill="1" applyBorder="1">
      <alignment/>
      <protection/>
    </xf>
    <xf numFmtId="0" fontId="22" fillId="0" borderId="0" xfId="47" applyNumberFormat="1" applyFont="1" applyFill="1" applyBorder="1" applyAlignment="1" applyProtection="1">
      <alignment/>
      <protection/>
    </xf>
    <xf numFmtId="0" fontId="22" fillId="0" borderId="0" xfId="47" applyFont="1">
      <alignment/>
      <protection/>
    </xf>
    <xf numFmtId="0" fontId="24" fillId="0" borderId="15" xfId="47" applyNumberFormat="1" applyFont="1" applyFill="1" applyBorder="1" applyAlignment="1" applyProtection="1">
      <alignment/>
      <protection/>
    </xf>
    <xf numFmtId="0" fontId="22" fillId="0" borderId="16" xfId="47" applyNumberFormat="1" applyFont="1" applyFill="1" applyBorder="1" applyAlignment="1" applyProtection="1">
      <alignment/>
      <protection/>
    </xf>
    <xf numFmtId="0" fontId="22" fillId="0" borderId="15" xfId="47" applyNumberFormat="1" applyFont="1" applyFill="1" applyBorder="1" applyAlignment="1" applyProtection="1">
      <alignment/>
      <protection/>
    </xf>
    <xf numFmtId="0" fontId="22" fillId="0" borderId="17" xfId="47" applyNumberFormat="1" applyFont="1" applyFill="1" applyBorder="1" applyAlignment="1" applyProtection="1">
      <alignment/>
      <protection/>
    </xf>
    <xf numFmtId="0" fontId="24" fillId="0" borderId="18" xfId="47" applyNumberFormat="1" applyFont="1" applyFill="1" applyBorder="1" applyAlignment="1" applyProtection="1">
      <alignment/>
      <protection/>
    </xf>
    <xf numFmtId="0" fontId="22" fillId="0" borderId="18" xfId="47" applyNumberFormat="1" applyFont="1" applyFill="1" applyBorder="1" applyAlignment="1" applyProtection="1">
      <alignment/>
      <protection/>
    </xf>
    <xf numFmtId="0" fontId="22" fillId="0" borderId="19" xfId="47" applyNumberFormat="1" applyFont="1" applyFill="1" applyBorder="1" applyAlignment="1" applyProtection="1">
      <alignment/>
      <protection/>
    </xf>
    <xf numFmtId="0" fontId="22" fillId="0" borderId="20" xfId="47" applyNumberFormat="1" applyFont="1" applyFill="1" applyBorder="1" applyAlignment="1" applyProtection="1">
      <alignment/>
      <protection/>
    </xf>
    <xf numFmtId="0" fontId="22" fillId="0" borderId="21" xfId="47" applyNumberFormat="1" applyFont="1" applyFill="1" applyBorder="1" applyAlignment="1" applyProtection="1">
      <alignment/>
      <protection/>
    </xf>
    <xf numFmtId="0" fontId="24" fillId="0" borderId="22" xfId="47" applyNumberFormat="1" applyFont="1" applyFill="1" applyBorder="1" applyAlignment="1" applyProtection="1">
      <alignment/>
      <protection/>
    </xf>
    <xf numFmtId="0" fontId="22" fillId="0" borderId="11" xfId="47" applyNumberFormat="1" applyFont="1" applyFill="1" applyBorder="1" applyAlignment="1" applyProtection="1">
      <alignment/>
      <protection/>
    </xf>
    <xf numFmtId="0" fontId="22" fillId="0" borderId="22" xfId="47" applyNumberFormat="1" applyFont="1" applyFill="1" applyBorder="1" applyAlignment="1" applyProtection="1">
      <alignment/>
      <protection/>
    </xf>
    <xf numFmtId="0" fontId="22" fillId="0" borderId="23" xfId="47" applyNumberFormat="1" applyFont="1" applyFill="1" applyBorder="1" applyAlignment="1" applyProtection="1">
      <alignment/>
      <protection/>
    </xf>
    <xf numFmtId="0" fontId="22" fillId="0" borderId="24" xfId="47" applyNumberFormat="1" applyFont="1" applyFill="1" applyBorder="1" applyAlignment="1" applyProtection="1">
      <alignment/>
      <protection/>
    </xf>
    <xf numFmtId="0" fontId="24" fillId="0" borderId="10" xfId="47" applyNumberFormat="1" applyFont="1" applyFill="1" applyBorder="1" applyAlignment="1" applyProtection="1">
      <alignment/>
      <protection/>
    </xf>
    <xf numFmtId="0" fontId="22" fillId="0" borderId="10" xfId="47" applyNumberFormat="1" applyFont="1" applyFill="1" applyBorder="1" applyAlignment="1" applyProtection="1">
      <alignment/>
      <protection/>
    </xf>
    <xf numFmtId="0" fontId="22" fillId="0" borderId="25" xfId="47" applyNumberFormat="1" applyFont="1" applyFill="1" applyBorder="1" applyAlignment="1" applyProtection="1">
      <alignment/>
      <protection/>
    </xf>
    <xf numFmtId="43" fontId="32" fillId="0" borderId="0" xfId="40" applyFont="1" applyAlignment="1">
      <alignment/>
    </xf>
    <xf numFmtId="43" fontId="27" fillId="41" borderId="21" xfId="40" applyFont="1" applyFill="1" applyBorder="1" applyAlignment="1">
      <alignment horizontal="center"/>
    </xf>
    <xf numFmtId="43" fontId="28" fillId="41" borderId="20" xfId="40" applyFont="1" applyFill="1" applyBorder="1" applyAlignment="1">
      <alignment horizontal="center"/>
    </xf>
    <xf numFmtId="43" fontId="32" fillId="0" borderId="0" xfId="40" applyFont="1" applyFill="1" applyAlignment="1">
      <alignment/>
    </xf>
    <xf numFmtId="43" fontId="27" fillId="41" borderId="10" xfId="40" applyFont="1" applyFill="1" applyBorder="1" applyAlignment="1">
      <alignment horizontal="center"/>
    </xf>
    <xf numFmtId="43" fontId="28" fillId="41" borderId="10" xfId="40" applyFont="1" applyFill="1" applyBorder="1" applyAlignment="1">
      <alignment horizontal="center"/>
    </xf>
    <xf numFmtId="191" fontId="29" fillId="35" borderId="24" xfId="40" applyNumberFormat="1" applyFont="1" applyFill="1" applyBorder="1" applyAlignment="1" quotePrefix="1">
      <alignment horizontal="center" vertical="center"/>
    </xf>
    <xf numFmtId="43" fontId="29" fillId="35" borderId="24" xfId="40" applyFont="1" applyFill="1" applyBorder="1" applyAlignment="1">
      <alignment horizontal="left"/>
    </xf>
    <xf numFmtId="43" fontId="29" fillId="35" borderId="10" xfId="40" applyFont="1" applyFill="1" applyBorder="1" applyAlignment="1">
      <alignment/>
    </xf>
    <xf numFmtId="43" fontId="30" fillId="35" borderId="10" xfId="40" applyFont="1" applyFill="1" applyBorder="1" applyAlignment="1">
      <alignment/>
    </xf>
    <xf numFmtId="43" fontId="30" fillId="0" borderId="0" xfId="40" applyFont="1" applyFill="1" applyAlignment="1">
      <alignment/>
    </xf>
    <xf numFmtId="191" fontId="3" fillId="0" borderId="0" xfId="40" applyNumberFormat="1" applyFont="1" applyFill="1" applyAlignment="1">
      <alignment horizontal="center"/>
    </xf>
    <xf numFmtId="43" fontId="3" fillId="0" borderId="0" xfId="40" applyFont="1" applyFill="1" applyAlignment="1">
      <alignment/>
    </xf>
    <xf numFmtId="43" fontId="31" fillId="0" borderId="26" xfId="40" applyFont="1" applyFill="1" applyBorder="1" applyAlignment="1">
      <alignment/>
    </xf>
    <xf numFmtId="43" fontId="31" fillId="0" borderId="27" xfId="40" applyFont="1" applyFill="1" applyBorder="1" applyAlignment="1">
      <alignment/>
    </xf>
    <xf numFmtId="191" fontId="4" fillId="0" borderId="0" xfId="40" applyNumberFormat="1" applyFont="1" applyFill="1" applyAlignment="1">
      <alignment horizontal="center"/>
    </xf>
    <xf numFmtId="43" fontId="4" fillId="0" borderId="0" xfId="40" applyFont="1" applyFill="1" applyAlignment="1">
      <alignment/>
    </xf>
    <xf numFmtId="191" fontId="32" fillId="0" borderId="0" xfId="40" applyNumberFormat="1" applyFont="1" applyAlignment="1">
      <alignment horizontal="center"/>
    </xf>
    <xf numFmtId="43" fontId="22" fillId="0" borderId="10" xfId="36" applyFont="1" applyFill="1" applyBorder="1" applyAlignment="1" applyProtection="1">
      <alignment/>
      <protection/>
    </xf>
    <xf numFmtId="43" fontId="24" fillId="0" borderId="10" xfId="47" applyNumberFormat="1" applyFont="1" applyFill="1" applyBorder="1" applyAlignment="1" applyProtection="1">
      <alignment/>
      <protection/>
    </xf>
    <xf numFmtId="43" fontId="24" fillId="0" borderId="25" xfId="47" applyNumberFormat="1" applyFont="1" applyFill="1" applyBorder="1" applyAlignment="1" applyProtection="1">
      <alignment/>
      <protection/>
    </xf>
    <xf numFmtId="0" fontId="24" fillId="0" borderId="10" xfId="47" applyNumberFormat="1" applyFont="1" applyFill="1" applyBorder="1" applyAlignment="1" applyProtection="1">
      <alignment horizontal="center"/>
      <protection/>
    </xf>
    <xf numFmtId="0" fontId="23" fillId="0" borderId="0" xfId="47" applyNumberFormat="1" applyFont="1" applyFill="1" applyBorder="1" applyAlignment="1" applyProtection="1">
      <alignment/>
      <protection/>
    </xf>
    <xf numFmtId="0" fontId="15" fillId="0" borderId="28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34" borderId="29" xfId="0" applyFont="1" applyFill="1" applyBorder="1" applyAlignment="1">
      <alignment horizontal="center"/>
    </xf>
    <xf numFmtId="0" fontId="15" fillId="33" borderId="29" xfId="0" applyFont="1" applyFill="1" applyBorder="1" applyAlignment="1">
      <alignment horizontal="center"/>
    </xf>
    <xf numFmtId="0" fontId="15" fillId="33" borderId="29" xfId="0" applyFont="1" applyFill="1" applyBorder="1" applyAlignment="1">
      <alignment/>
    </xf>
    <xf numFmtId="14" fontId="15" fillId="33" borderId="29" xfId="0" applyNumberFormat="1" applyFont="1" applyFill="1" applyBorder="1" applyAlignment="1">
      <alignment/>
    </xf>
    <xf numFmtId="192" fontId="15" fillId="33" borderId="29" xfId="0" applyNumberFormat="1" applyFont="1" applyFill="1" applyBorder="1" applyAlignment="1">
      <alignment/>
    </xf>
    <xf numFmtId="193" fontId="15" fillId="33" borderId="29" xfId="0" applyNumberFormat="1" applyFont="1" applyFill="1" applyBorder="1" applyAlignment="1">
      <alignment/>
    </xf>
    <xf numFmtId="0" fontId="15" fillId="33" borderId="30" xfId="0" applyFont="1" applyFill="1" applyBorder="1" applyAlignment="1">
      <alignment horizontal="center"/>
    </xf>
    <xf numFmtId="0" fontId="15" fillId="33" borderId="30" xfId="0" applyFont="1" applyFill="1" applyBorder="1" applyAlignment="1">
      <alignment/>
    </xf>
    <xf numFmtId="192" fontId="15" fillId="33" borderId="30" xfId="0" applyNumberFormat="1" applyFont="1" applyFill="1" applyBorder="1" applyAlignment="1">
      <alignment/>
    </xf>
    <xf numFmtId="0" fontId="15" fillId="33" borderId="31" xfId="0" applyFont="1" applyFill="1" applyBorder="1" applyAlignment="1">
      <alignment horizontal="center"/>
    </xf>
    <xf numFmtId="0" fontId="15" fillId="33" borderId="31" xfId="0" applyFont="1" applyFill="1" applyBorder="1" applyAlignment="1">
      <alignment/>
    </xf>
    <xf numFmtId="192" fontId="15" fillId="33" borderId="31" xfId="0" applyNumberFormat="1" applyFont="1" applyFill="1" applyBorder="1" applyAlignment="1">
      <alignment/>
    </xf>
    <xf numFmtId="0" fontId="15" fillId="41" borderId="32" xfId="0" applyFont="1" applyFill="1" applyBorder="1" applyAlignment="1">
      <alignment/>
    </xf>
    <xf numFmtId="193" fontId="15" fillId="41" borderId="29" xfId="0" applyNumberFormat="1" applyFont="1" applyFill="1" applyBorder="1" applyAlignment="1">
      <alignment/>
    </xf>
    <xf numFmtId="0" fontId="15" fillId="41" borderId="12" xfId="0" applyFont="1" applyFill="1" applyBorder="1" applyAlignment="1">
      <alignment/>
    </xf>
    <xf numFmtId="193" fontId="15" fillId="41" borderId="31" xfId="0" applyNumberFormat="1" applyFont="1" applyFill="1" applyBorder="1" applyAlignment="1">
      <alignment/>
    </xf>
    <xf numFmtId="0" fontId="15" fillId="41" borderId="0" xfId="0" applyFont="1" applyFill="1" applyBorder="1" applyAlignment="1">
      <alignment/>
    </xf>
    <xf numFmtId="0" fontId="33" fillId="0" borderId="0" xfId="0" applyFont="1" applyFill="1" applyBorder="1" applyAlignment="1" quotePrefix="1">
      <alignment/>
    </xf>
    <xf numFmtId="0" fontId="34" fillId="0" borderId="0" xfId="0" applyFont="1" applyFill="1" applyBorder="1" applyAlignment="1" quotePrefix="1">
      <alignment/>
    </xf>
    <xf numFmtId="193" fontId="0" fillId="0" borderId="0" xfId="0" applyNumberFormat="1" applyAlignment="1">
      <alignment/>
    </xf>
    <xf numFmtId="0" fontId="2" fillId="0" borderId="0" xfId="47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3" fillId="0" borderId="0" xfId="47" applyFont="1" applyBorder="1" applyAlignment="1">
      <alignment horizontal="center"/>
      <protection/>
    </xf>
    <xf numFmtId="43" fontId="3" fillId="0" borderId="0" xfId="40" applyFont="1" applyFill="1" applyAlignment="1">
      <alignment horizontal="left"/>
    </xf>
    <xf numFmtId="191" fontId="25" fillId="0" borderId="0" xfId="40" applyNumberFormat="1" applyFont="1" applyBorder="1" applyAlignment="1">
      <alignment horizontal="center"/>
    </xf>
    <xf numFmtId="191" fontId="26" fillId="41" borderId="33" xfId="40" applyNumberFormat="1" applyFont="1" applyFill="1" applyBorder="1" applyAlignment="1">
      <alignment horizontal="center" vertical="center"/>
    </xf>
    <xf numFmtId="191" fontId="26" fillId="41" borderId="34" xfId="40" applyNumberFormat="1" applyFont="1" applyFill="1" applyBorder="1" applyAlignment="1">
      <alignment horizontal="center" vertical="center"/>
    </xf>
    <xf numFmtId="43" fontId="26" fillId="41" borderId="35" xfId="40" applyFont="1" applyFill="1" applyBorder="1" applyAlignment="1">
      <alignment horizontal="center" vertical="center"/>
    </xf>
    <xf numFmtId="43" fontId="26" fillId="41" borderId="36" xfId="40" applyFont="1" applyFill="1" applyBorder="1" applyAlignment="1">
      <alignment horizontal="center" vertical="center"/>
    </xf>
    <xf numFmtId="43" fontId="27" fillId="41" borderId="37" xfId="40" applyFont="1" applyFill="1" applyBorder="1" applyAlignment="1">
      <alignment horizontal="center"/>
    </xf>
    <xf numFmtId="43" fontId="27" fillId="41" borderId="21" xfId="40" applyFont="1" applyFill="1" applyBorder="1" applyAlignment="1">
      <alignment horizontal="center"/>
    </xf>
    <xf numFmtId="43" fontId="28" fillId="41" borderId="20" xfId="40" applyFont="1" applyFill="1" applyBorder="1" applyAlignment="1">
      <alignment horizontal="center"/>
    </xf>
    <xf numFmtId="43" fontId="28" fillId="41" borderId="38" xfId="40" applyFont="1" applyFill="1" applyBorder="1" applyAlignment="1">
      <alignment horizontal="center"/>
    </xf>
    <xf numFmtId="43" fontId="27" fillId="41" borderId="39" xfId="40" applyFont="1" applyFill="1" applyBorder="1" applyAlignment="1">
      <alignment horizontal="center" vertical="center"/>
    </xf>
    <xf numFmtId="43" fontId="27" fillId="41" borderId="24" xfId="40" applyFont="1" applyFill="1" applyBorder="1" applyAlignment="1">
      <alignment horizontal="center" vertical="center"/>
    </xf>
    <xf numFmtId="43" fontId="28" fillId="41" borderId="39" xfId="40" applyFont="1" applyFill="1" applyBorder="1" applyAlignment="1">
      <alignment horizontal="center" vertical="center"/>
    </xf>
    <xf numFmtId="43" fontId="28" fillId="41" borderId="24" xfId="40" applyFont="1" applyFill="1" applyBorder="1" applyAlignment="1">
      <alignment horizontal="center" vertical="center"/>
    </xf>
    <xf numFmtId="43" fontId="26" fillId="41" borderId="39" xfId="40" applyFont="1" applyFill="1" applyBorder="1" applyAlignment="1">
      <alignment horizontal="center" vertical="center"/>
    </xf>
    <xf numFmtId="43" fontId="26" fillId="41" borderId="24" xfId="40" applyFont="1" applyFill="1" applyBorder="1" applyAlignment="1">
      <alignment horizontal="center" vertical="center"/>
    </xf>
    <xf numFmtId="0" fontId="7" fillId="0" borderId="0" xfId="47" applyFont="1" applyAlignment="1">
      <alignment horizontal="center"/>
      <protection/>
    </xf>
    <xf numFmtId="0" fontId="8" fillId="34" borderId="39" xfId="47" applyFont="1" applyFill="1" applyBorder="1" applyAlignment="1">
      <alignment horizontal="center" vertical="center"/>
      <protection/>
    </xf>
    <xf numFmtId="0" fontId="8" fillId="34" borderId="24" xfId="47" applyFont="1" applyFill="1" applyBorder="1" applyAlignment="1">
      <alignment horizontal="center" vertical="center"/>
      <protection/>
    </xf>
    <xf numFmtId="0" fontId="8" fillId="34" borderId="39" xfId="47" applyFont="1" applyFill="1" applyBorder="1" applyAlignment="1">
      <alignment horizontal="center" vertical="center" wrapText="1"/>
      <protection/>
    </xf>
    <xf numFmtId="0" fontId="2" fillId="0" borderId="24" xfId="47" applyBorder="1" applyAlignment="1">
      <alignment horizontal="center" vertical="center" wrapText="1"/>
      <protection/>
    </xf>
    <xf numFmtId="0" fontId="8" fillId="34" borderId="20" xfId="47" applyFont="1" applyFill="1" applyBorder="1" applyAlignment="1">
      <alignment horizontal="center" vertical="center"/>
      <protection/>
    </xf>
    <xf numFmtId="0" fontId="8" fillId="34" borderId="38" xfId="47" applyFont="1" applyFill="1" applyBorder="1" applyAlignment="1">
      <alignment horizontal="center" vertical="center"/>
      <protection/>
    </xf>
    <xf numFmtId="0" fontId="8" fillId="34" borderId="21" xfId="47" applyFont="1" applyFill="1" applyBorder="1" applyAlignment="1">
      <alignment horizontal="center" vertical="center"/>
      <protection/>
    </xf>
    <xf numFmtId="0" fontId="23" fillId="33" borderId="0" xfId="47" applyNumberFormat="1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6" fillId="0" borderId="0" xfId="47" applyFont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เครื่องหมายจุลภาค 4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กติ 4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excel03_2&#3588;&#3636;&#3604;&#3588;&#3656;&#3634;&#3609;&#3657;&#3635;&#3629;&#3633;&#3604;&#3621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l"/>
      <sheetName val="Absolute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C19" sqref="C19"/>
    </sheetView>
  </sheetViews>
  <sheetFormatPr defaultColWidth="9.00390625" defaultRowHeight="15"/>
  <cols>
    <col min="1" max="1" width="10.140625" style="1" customWidth="1"/>
    <col min="2" max="5" width="8.8515625" style="1" bestFit="1" customWidth="1"/>
    <col min="6" max="6" width="9.00390625" style="1" bestFit="1" customWidth="1"/>
    <col min="7" max="16384" width="9.00390625" style="1" customWidth="1"/>
  </cols>
  <sheetData>
    <row r="1" spans="1:6" ht="12.75">
      <c r="A1" s="118" t="s">
        <v>0</v>
      </c>
      <c r="B1" s="118"/>
      <c r="C1" s="118"/>
      <c r="D1" s="118"/>
      <c r="E1" s="118"/>
      <c r="F1" s="118"/>
    </row>
    <row r="2" spans="1:6" ht="21">
      <c r="A2" s="119" t="s">
        <v>1</v>
      </c>
      <c r="B2" s="119"/>
      <c r="C2" s="119"/>
      <c r="D2" s="119"/>
      <c r="E2" s="119"/>
      <c r="F2" s="119"/>
    </row>
    <row r="3" spans="1:6" ht="21">
      <c r="A3" s="120" t="s">
        <v>2</v>
      </c>
      <c r="B3" s="120"/>
      <c r="C3" s="120"/>
      <c r="D3" s="120"/>
      <c r="E3" s="120"/>
      <c r="F3" s="120"/>
    </row>
    <row r="4" spans="1:6" ht="21.75">
      <c r="A4" s="2"/>
      <c r="B4" s="2"/>
      <c r="C4" s="2"/>
      <c r="D4" s="2"/>
      <c r="E4" s="2"/>
      <c r="F4" s="2"/>
    </row>
    <row r="5" spans="1:6" ht="24">
      <c r="A5" s="3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 ht="21.75">
      <c r="A6" s="5" t="s">
        <v>8</v>
      </c>
      <c r="B6" s="6">
        <v>2500</v>
      </c>
      <c r="C6" s="6">
        <v>2504</v>
      </c>
      <c r="D6" s="6">
        <v>2000</v>
      </c>
      <c r="E6" s="6">
        <v>1898</v>
      </c>
      <c r="F6" s="7">
        <f>SUM(B6:E6)</f>
        <v>8902</v>
      </c>
    </row>
    <row r="7" spans="1:6" ht="21.75">
      <c r="A7" s="5" t="s">
        <v>9</v>
      </c>
      <c r="B7" s="6">
        <v>600</v>
      </c>
      <c r="C7" s="6">
        <v>800</v>
      </c>
      <c r="D7" s="6">
        <v>1000</v>
      </c>
      <c r="E7" s="6">
        <v>650</v>
      </c>
      <c r="F7" s="7">
        <f>SUM(B7:E7)</f>
        <v>3050</v>
      </c>
    </row>
    <row r="8" spans="1:6" ht="21.75">
      <c r="A8" s="5" t="s">
        <v>10</v>
      </c>
      <c r="B8" s="6">
        <v>380</v>
      </c>
      <c r="C8" s="6">
        <v>450</v>
      </c>
      <c r="D8" s="6">
        <v>358</v>
      </c>
      <c r="E8" s="6">
        <v>350</v>
      </c>
      <c r="F8" s="7">
        <f>SUM(B8:E8)</f>
        <v>1538</v>
      </c>
    </row>
    <row r="9" spans="1:6" ht="21">
      <c r="A9" s="8" t="s">
        <v>7</v>
      </c>
      <c r="B9" s="7">
        <f>SUM(B6:B8)</f>
        <v>3480</v>
      </c>
      <c r="C9" s="7">
        <f>SUM(C6:C8)</f>
        <v>3754</v>
      </c>
      <c r="D9" s="7">
        <f>SUM(D6:D8)</f>
        <v>3358</v>
      </c>
      <c r="E9" s="7">
        <f>SUM(E6:E8)</f>
        <v>2898</v>
      </c>
      <c r="F9" s="7">
        <f>SUM(F6:F8)</f>
        <v>13490</v>
      </c>
    </row>
  </sheetData>
  <sheetProtection/>
  <mergeCells count="3">
    <mergeCell ref="A1:F1"/>
    <mergeCell ref="A2:F2"/>
    <mergeCell ref="A3:F3"/>
  </mergeCells>
  <printOptions horizontalCentered="1"/>
  <pageMargins left="0.5511811023622047" right="0.5511811023622047" top="1.1811023622047245" bottom="1.1811023622047245" header="0.5118110236220472" footer="0.5118110236220472"/>
  <pageSetup horizontalDpi="600" verticalDpi="600" orientation="portrait" paperSize="9" r:id="rId1"/>
  <headerFooter alignWithMargins="0">
    <oddHeader>&amp;Lเกิดพงศ์ วิจารณปัญญาสกุล&amp;C5001108182&amp;Rกลุ่ม1</oddHeader>
    <oddFooter>&amp;L21 เมษายน 2552 &amp; 8.15-12.20&amp;CExexcel02&amp;R1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J12" sqref="J12"/>
    </sheetView>
  </sheetViews>
  <sheetFormatPr defaultColWidth="9.00390625" defaultRowHeight="15"/>
  <cols>
    <col min="1" max="1" width="9.421875" style="18" customWidth="1"/>
    <col min="2" max="2" width="10.57421875" style="18" customWidth="1"/>
    <col min="3" max="9" width="9.421875" style="18" customWidth="1"/>
    <col min="10" max="16384" width="9.00390625" style="18" customWidth="1"/>
  </cols>
  <sheetData>
    <row r="1" spans="1:8" ht="21.7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9" ht="24">
      <c r="A2" s="19"/>
      <c r="B2" s="19"/>
      <c r="C2" s="20" t="s">
        <v>18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1"/>
    </row>
    <row r="3" spans="1:9" ht="24">
      <c r="A3" s="22" t="s">
        <v>30</v>
      </c>
      <c r="B3" s="23"/>
      <c r="C3" s="23"/>
      <c r="D3" s="23"/>
      <c r="E3" s="23"/>
      <c r="F3" s="23"/>
      <c r="G3" s="23"/>
      <c r="H3" s="23"/>
      <c r="I3" s="21"/>
    </row>
    <row r="4" spans="1:9" ht="24">
      <c r="A4" s="23" t="s">
        <v>31</v>
      </c>
      <c r="B4" s="23"/>
      <c r="C4" s="24">
        <v>14000</v>
      </c>
      <c r="D4" s="24">
        <v>14000</v>
      </c>
      <c r="E4" s="24">
        <v>14000</v>
      </c>
      <c r="F4" s="24">
        <v>14000</v>
      </c>
      <c r="G4" s="24">
        <v>14000</v>
      </c>
      <c r="H4" s="24">
        <v>14000</v>
      </c>
      <c r="I4" s="25"/>
    </row>
    <row r="5" spans="1:9" ht="24">
      <c r="A5" s="23" t="s">
        <v>32</v>
      </c>
      <c r="B5" s="23"/>
      <c r="C5" s="24">
        <v>2000</v>
      </c>
      <c r="D5" s="24">
        <v>2500</v>
      </c>
      <c r="E5" s="24">
        <v>2000</v>
      </c>
      <c r="F5" s="24">
        <v>4000</v>
      </c>
      <c r="G5" s="24">
        <v>3000</v>
      </c>
      <c r="H5" s="24">
        <v>1350</v>
      </c>
      <c r="I5" s="25"/>
    </row>
    <row r="6" spans="1:9" ht="24">
      <c r="A6" s="26"/>
      <c r="B6" s="27" t="s">
        <v>33</v>
      </c>
      <c r="C6" s="28">
        <f aca="true" t="shared" si="0" ref="C6:H6">SUM(C4:C5)</f>
        <v>16000</v>
      </c>
      <c r="D6" s="28">
        <f t="shared" si="0"/>
        <v>16500</v>
      </c>
      <c r="E6" s="28">
        <f t="shared" si="0"/>
        <v>16000</v>
      </c>
      <c r="F6" s="28">
        <f t="shared" si="0"/>
        <v>18000</v>
      </c>
      <c r="G6" s="28">
        <f t="shared" si="0"/>
        <v>17000</v>
      </c>
      <c r="H6" s="28">
        <f t="shared" si="0"/>
        <v>15350</v>
      </c>
      <c r="I6" s="25"/>
    </row>
    <row r="7" spans="1:9" ht="24">
      <c r="A7" s="22" t="s">
        <v>34</v>
      </c>
      <c r="B7" s="23"/>
      <c r="C7" s="24"/>
      <c r="D7" s="24"/>
      <c r="E7" s="24"/>
      <c r="F7" s="24"/>
      <c r="G7" s="24"/>
      <c r="H7" s="24"/>
      <c r="I7" s="25"/>
    </row>
    <row r="8" spans="1:9" ht="24">
      <c r="A8" s="23" t="s">
        <v>35</v>
      </c>
      <c r="B8" s="23"/>
      <c r="C8" s="24">
        <v>4500</v>
      </c>
      <c r="D8" s="24">
        <v>4500</v>
      </c>
      <c r="E8" s="24">
        <v>4500</v>
      </c>
      <c r="F8" s="24">
        <v>4500</v>
      </c>
      <c r="G8" s="24">
        <v>4500</v>
      </c>
      <c r="H8" s="24">
        <v>4500</v>
      </c>
      <c r="I8" s="25"/>
    </row>
    <row r="9" spans="1:9" ht="24">
      <c r="A9" s="23" t="s">
        <v>36</v>
      </c>
      <c r="B9" s="23"/>
      <c r="C9" s="24">
        <v>3000</v>
      </c>
      <c r="D9" s="24">
        <v>2850</v>
      </c>
      <c r="E9" s="24">
        <v>3240</v>
      </c>
      <c r="F9" s="24">
        <v>3300</v>
      </c>
      <c r="G9" s="24">
        <v>2980</v>
      </c>
      <c r="H9" s="24">
        <v>3175</v>
      </c>
      <c r="I9" s="25"/>
    </row>
    <row r="10" spans="1:9" ht="24">
      <c r="A10" s="23" t="s">
        <v>37</v>
      </c>
      <c r="B10" s="23"/>
      <c r="C10" s="24">
        <v>1200</v>
      </c>
      <c r="D10" s="24">
        <v>1000</v>
      </c>
      <c r="E10" s="24">
        <v>1180</v>
      </c>
      <c r="F10" s="24">
        <v>1095</v>
      </c>
      <c r="G10" s="24">
        <v>1080</v>
      </c>
      <c r="H10" s="24">
        <v>1170</v>
      </c>
      <c r="I10" s="25"/>
    </row>
    <row r="11" spans="1:9" ht="24">
      <c r="A11" s="23" t="s">
        <v>38</v>
      </c>
      <c r="B11" s="23"/>
      <c r="C11" s="24">
        <v>485</v>
      </c>
      <c r="D11" s="24">
        <v>470</v>
      </c>
      <c r="E11" s="24">
        <v>515</v>
      </c>
      <c r="F11" s="24">
        <v>530</v>
      </c>
      <c r="G11" s="24">
        <v>450</v>
      </c>
      <c r="H11" s="24">
        <v>540</v>
      </c>
      <c r="I11" s="25"/>
    </row>
    <row r="12" spans="1:9" ht="24">
      <c r="A12" s="23" t="s">
        <v>9</v>
      </c>
      <c r="B12" s="23"/>
      <c r="C12" s="24">
        <v>275</v>
      </c>
      <c r="D12" s="24">
        <v>270</v>
      </c>
      <c r="E12" s="24">
        <v>257</v>
      </c>
      <c r="F12" s="24">
        <v>205</v>
      </c>
      <c r="G12" s="24">
        <v>245</v>
      </c>
      <c r="H12" s="24">
        <v>235</v>
      </c>
      <c r="I12" s="25"/>
    </row>
    <row r="13" spans="1:9" ht="24">
      <c r="A13" s="23" t="s">
        <v>39</v>
      </c>
      <c r="B13" s="23"/>
      <c r="C13" s="24">
        <v>1100</v>
      </c>
      <c r="D13" s="24">
        <v>1200</v>
      </c>
      <c r="E13" s="24">
        <v>1050</v>
      </c>
      <c r="F13" s="24">
        <v>1080</v>
      </c>
      <c r="G13" s="24">
        <v>1060</v>
      </c>
      <c r="H13" s="24">
        <v>1790</v>
      </c>
      <c r="I13" s="25"/>
    </row>
    <row r="14" spans="1:9" ht="24">
      <c r="A14" s="29"/>
      <c r="B14" s="30" t="s">
        <v>40</v>
      </c>
      <c r="C14" s="31">
        <f aca="true" t="shared" si="1" ref="C14:H14">SUM(C8:C13)</f>
        <v>10560</v>
      </c>
      <c r="D14" s="31">
        <f t="shared" si="1"/>
        <v>10290</v>
      </c>
      <c r="E14" s="31">
        <f t="shared" si="1"/>
        <v>10742</v>
      </c>
      <c r="F14" s="31">
        <f t="shared" si="1"/>
        <v>10710</v>
      </c>
      <c r="G14" s="31">
        <f t="shared" si="1"/>
        <v>10315</v>
      </c>
      <c r="H14" s="31">
        <f t="shared" si="1"/>
        <v>11410</v>
      </c>
      <c r="I14" s="25"/>
    </row>
    <row r="15" spans="1:8" ht="24">
      <c r="A15" s="32"/>
      <c r="B15" s="33" t="s">
        <v>41</v>
      </c>
      <c r="C15" s="34">
        <f aca="true" t="shared" si="2" ref="C15:H15">SUM(C6-C14)</f>
        <v>5440</v>
      </c>
      <c r="D15" s="34">
        <f t="shared" si="2"/>
        <v>6210</v>
      </c>
      <c r="E15" s="34">
        <f t="shared" si="2"/>
        <v>5258</v>
      </c>
      <c r="F15" s="34">
        <f t="shared" si="2"/>
        <v>7290</v>
      </c>
      <c r="G15" s="34">
        <f t="shared" si="2"/>
        <v>6685</v>
      </c>
      <c r="H15" s="34">
        <f t="shared" si="2"/>
        <v>3940</v>
      </c>
    </row>
    <row r="17" spans="6:8" ht="23.25">
      <c r="F17" s="18" t="s">
        <v>42</v>
      </c>
      <c r="H17" s="35">
        <f>SUM(C15:H15)</f>
        <v>34823</v>
      </c>
    </row>
  </sheetData>
  <sheetProtection/>
  <printOptions gridLines="1" headings="1" horizontalCentered="1"/>
  <pageMargins left="0.3937007874015748" right="0.3937007874015748" top="1.1811023622047245" bottom="0.5905511811023623" header="0.5905511811023623" footer="0.5905511811023623"/>
  <pageSetup horizontalDpi="300" verticalDpi="300" orientation="portrait" paperSize="9" r:id="rId1"/>
  <headerFooter alignWithMargins="0">
    <oddHeader>&amp;Lเกิดพงศ์ วิจารณปัญญาสกุล&amp;C5001108182&amp;Rกลุ่ม1</oddHeader>
    <oddFooter>&amp;L21 เมษายน 2552 &amp; 8.15-12.20&amp;CExexcel03&amp;R1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="120" zoomScaleNormal="120" zoomScalePageLayoutView="0" workbookViewId="0" topLeftCell="A10">
      <selection activeCell="J21" sqref="J21"/>
    </sheetView>
  </sheetViews>
  <sheetFormatPr defaultColWidth="9.00390625" defaultRowHeight="15"/>
  <cols>
    <col min="1" max="1" width="5.140625" style="89" customWidth="1"/>
    <col min="2" max="2" width="20.28125" style="72" customWidth="1"/>
    <col min="3" max="3" width="10.28125" style="72" customWidth="1"/>
    <col min="4" max="4" width="7.57421875" style="72" customWidth="1"/>
    <col min="5" max="5" width="6.57421875" style="72" customWidth="1"/>
    <col min="6" max="6" width="7.00390625" style="72" customWidth="1"/>
    <col min="7" max="7" width="9.140625" style="72" customWidth="1"/>
    <col min="8" max="10" width="10.421875" style="72" bestFit="1" customWidth="1"/>
    <col min="11" max="16384" width="9.00390625" style="72" customWidth="1"/>
  </cols>
  <sheetData>
    <row r="1" spans="1:10" ht="21.75" thickBot="1">
      <c r="A1" s="122" t="s">
        <v>139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75" customFormat="1" ht="23.25">
      <c r="A2" s="123" t="s">
        <v>46</v>
      </c>
      <c r="B2" s="125" t="s">
        <v>140</v>
      </c>
      <c r="C2" s="127" t="s">
        <v>43</v>
      </c>
      <c r="D2" s="128"/>
      <c r="E2" s="129" t="s">
        <v>34</v>
      </c>
      <c r="F2" s="130"/>
      <c r="G2" s="130"/>
      <c r="H2" s="131" t="s">
        <v>44</v>
      </c>
      <c r="I2" s="133" t="s">
        <v>40</v>
      </c>
      <c r="J2" s="135" t="s">
        <v>141</v>
      </c>
    </row>
    <row r="3" spans="1:10" ht="24.75" customHeight="1" thickBot="1">
      <c r="A3" s="124"/>
      <c r="B3" s="126"/>
      <c r="C3" s="73" t="s">
        <v>31</v>
      </c>
      <c r="D3" s="76" t="s">
        <v>142</v>
      </c>
      <c r="E3" s="77" t="s">
        <v>143</v>
      </c>
      <c r="F3" s="77" t="s">
        <v>144</v>
      </c>
      <c r="G3" s="74" t="s">
        <v>145</v>
      </c>
      <c r="H3" s="132"/>
      <c r="I3" s="134"/>
      <c r="J3" s="136"/>
    </row>
    <row r="4" spans="1:10" s="82" customFormat="1" ht="21">
      <c r="A4" s="78">
        <v>1</v>
      </c>
      <c r="B4" s="79" t="s">
        <v>53</v>
      </c>
      <c r="C4" s="80">
        <v>5000</v>
      </c>
      <c r="D4" s="80">
        <v>100</v>
      </c>
      <c r="E4" s="80">
        <v>120</v>
      </c>
      <c r="F4" s="80">
        <v>100</v>
      </c>
      <c r="G4" s="80">
        <v>3000</v>
      </c>
      <c r="H4" s="81">
        <f>SUM(C4:D4)</f>
        <v>5100</v>
      </c>
      <c r="I4" s="81">
        <f>SUM(E4:G4)</f>
        <v>3220</v>
      </c>
      <c r="J4" s="81">
        <f>H4-I6</f>
        <v>3400</v>
      </c>
    </row>
    <row r="5" spans="1:10" s="82" customFormat="1" ht="21">
      <c r="A5" s="78">
        <v>2</v>
      </c>
      <c r="B5" s="80" t="s">
        <v>54</v>
      </c>
      <c r="C5" s="80">
        <v>4500</v>
      </c>
      <c r="D5" s="80">
        <v>300</v>
      </c>
      <c r="E5" s="80">
        <v>150</v>
      </c>
      <c r="F5" s="80">
        <v>100</v>
      </c>
      <c r="G5" s="80">
        <v>2000</v>
      </c>
      <c r="H5" s="81">
        <f aca="true" t="shared" si="0" ref="H5:H18">SUM(C5:D5)</f>
        <v>4800</v>
      </c>
      <c r="I5" s="81">
        <f aca="true" t="shared" si="1" ref="I5:I18">SUM(E5:G5)</f>
        <v>2250</v>
      </c>
      <c r="J5" s="81">
        <f aca="true" t="shared" si="2" ref="J5:J18">H5-I7</f>
        <v>2950</v>
      </c>
    </row>
    <row r="6" spans="1:10" s="82" customFormat="1" ht="21">
      <c r="A6" s="78">
        <v>3</v>
      </c>
      <c r="B6" s="80" t="s">
        <v>55</v>
      </c>
      <c r="C6" s="80">
        <v>5000</v>
      </c>
      <c r="D6" s="80">
        <v>150</v>
      </c>
      <c r="E6" s="80">
        <v>100</v>
      </c>
      <c r="F6" s="80">
        <v>100</v>
      </c>
      <c r="G6" s="80">
        <v>1500</v>
      </c>
      <c r="H6" s="81">
        <f t="shared" si="0"/>
        <v>5150</v>
      </c>
      <c r="I6" s="81">
        <f t="shared" si="1"/>
        <v>1700</v>
      </c>
      <c r="J6" s="81">
        <f t="shared" si="2"/>
        <v>2750</v>
      </c>
    </row>
    <row r="7" spans="1:10" s="82" customFormat="1" ht="21">
      <c r="A7" s="78">
        <v>4</v>
      </c>
      <c r="B7" s="80" t="s">
        <v>56</v>
      </c>
      <c r="C7" s="80">
        <v>4000</v>
      </c>
      <c r="D7" s="80">
        <v>300</v>
      </c>
      <c r="E7" s="80">
        <v>250</v>
      </c>
      <c r="F7" s="80">
        <v>100</v>
      </c>
      <c r="G7" s="80">
        <v>1500</v>
      </c>
      <c r="H7" s="81">
        <f t="shared" si="0"/>
        <v>4300</v>
      </c>
      <c r="I7" s="81">
        <f t="shared" si="1"/>
        <v>1850</v>
      </c>
      <c r="J7" s="81">
        <f t="shared" si="2"/>
        <v>1800</v>
      </c>
    </row>
    <row r="8" spans="1:10" s="82" customFormat="1" ht="21">
      <c r="A8" s="78">
        <v>5</v>
      </c>
      <c r="B8" s="80" t="s">
        <v>57</v>
      </c>
      <c r="C8" s="80">
        <v>6000</v>
      </c>
      <c r="D8" s="80">
        <v>200</v>
      </c>
      <c r="E8" s="80">
        <v>100</v>
      </c>
      <c r="F8" s="80">
        <v>300</v>
      </c>
      <c r="G8" s="80">
        <v>2000</v>
      </c>
      <c r="H8" s="81">
        <f t="shared" si="0"/>
        <v>6200</v>
      </c>
      <c r="I8" s="81">
        <f t="shared" si="1"/>
        <v>2400</v>
      </c>
      <c r="J8" s="81">
        <f t="shared" si="2"/>
        <v>3150</v>
      </c>
    </row>
    <row r="9" spans="1:10" s="82" customFormat="1" ht="21">
      <c r="A9" s="78">
        <v>6</v>
      </c>
      <c r="B9" s="80" t="s">
        <v>58</v>
      </c>
      <c r="C9" s="80">
        <v>4500</v>
      </c>
      <c r="D9" s="80">
        <v>500</v>
      </c>
      <c r="E9" s="80">
        <v>200</v>
      </c>
      <c r="F9" s="80">
        <v>300</v>
      </c>
      <c r="G9" s="80">
        <v>2000</v>
      </c>
      <c r="H9" s="81">
        <f t="shared" si="0"/>
        <v>5000</v>
      </c>
      <c r="I9" s="81">
        <f t="shared" si="1"/>
        <v>2500</v>
      </c>
      <c r="J9" s="81">
        <f t="shared" si="2"/>
        <v>1200</v>
      </c>
    </row>
    <row r="10" spans="1:10" s="82" customFormat="1" ht="21">
      <c r="A10" s="78">
        <v>7</v>
      </c>
      <c r="B10" s="80" t="s">
        <v>59</v>
      </c>
      <c r="C10" s="80">
        <v>5000</v>
      </c>
      <c r="D10" s="80">
        <v>400</v>
      </c>
      <c r="E10" s="80">
        <v>300</v>
      </c>
      <c r="F10" s="80">
        <v>250</v>
      </c>
      <c r="G10" s="80">
        <v>2500</v>
      </c>
      <c r="H10" s="81">
        <f t="shared" si="0"/>
        <v>5400</v>
      </c>
      <c r="I10" s="81">
        <f t="shared" si="1"/>
        <v>3050</v>
      </c>
      <c r="J10" s="81">
        <f t="shared" si="2"/>
        <v>3100</v>
      </c>
    </row>
    <row r="11" spans="1:10" s="82" customFormat="1" ht="21">
      <c r="A11" s="78">
        <v>8</v>
      </c>
      <c r="B11" s="80" t="s">
        <v>60</v>
      </c>
      <c r="C11" s="80">
        <v>4000</v>
      </c>
      <c r="D11" s="80">
        <v>200</v>
      </c>
      <c r="E11" s="80">
        <v>150</v>
      </c>
      <c r="F11" s="80">
        <v>150</v>
      </c>
      <c r="G11" s="80">
        <v>3500</v>
      </c>
      <c r="H11" s="81">
        <f t="shared" si="0"/>
        <v>4200</v>
      </c>
      <c r="I11" s="81">
        <f t="shared" si="1"/>
        <v>3800</v>
      </c>
      <c r="J11" s="81">
        <f t="shared" si="2"/>
        <v>1250</v>
      </c>
    </row>
    <row r="12" spans="1:10" s="82" customFormat="1" ht="21">
      <c r="A12" s="78">
        <v>9</v>
      </c>
      <c r="B12" s="80" t="s">
        <v>61</v>
      </c>
      <c r="C12" s="80">
        <v>5000</v>
      </c>
      <c r="D12" s="80">
        <v>100</v>
      </c>
      <c r="E12" s="80">
        <v>150</v>
      </c>
      <c r="F12" s="80">
        <v>150</v>
      </c>
      <c r="G12" s="80">
        <v>2000</v>
      </c>
      <c r="H12" s="81">
        <f t="shared" si="0"/>
        <v>5100</v>
      </c>
      <c r="I12" s="81">
        <f t="shared" si="1"/>
        <v>2300</v>
      </c>
      <c r="J12" s="81">
        <f t="shared" si="2"/>
        <v>1250</v>
      </c>
    </row>
    <row r="13" spans="1:10" s="82" customFormat="1" ht="21">
      <c r="A13" s="78">
        <v>10</v>
      </c>
      <c r="B13" s="80" t="s">
        <v>62</v>
      </c>
      <c r="C13" s="80">
        <v>4500</v>
      </c>
      <c r="D13" s="80">
        <v>100</v>
      </c>
      <c r="E13" s="80">
        <v>150</v>
      </c>
      <c r="F13" s="80">
        <v>300</v>
      </c>
      <c r="G13" s="80">
        <v>2500</v>
      </c>
      <c r="H13" s="81">
        <f t="shared" si="0"/>
        <v>4600</v>
      </c>
      <c r="I13" s="81">
        <f t="shared" si="1"/>
        <v>2950</v>
      </c>
      <c r="J13" s="81">
        <f t="shared" si="2"/>
        <v>950</v>
      </c>
    </row>
    <row r="14" spans="1:10" s="82" customFormat="1" ht="21">
      <c r="A14" s="78">
        <v>11</v>
      </c>
      <c r="B14" s="80" t="s">
        <v>63</v>
      </c>
      <c r="C14" s="80">
        <v>5000</v>
      </c>
      <c r="D14" s="80">
        <v>200</v>
      </c>
      <c r="E14" s="80">
        <v>150</v>
      </c>
      <c r="F14" s="80">
        <v>200</v>
      </c>
      <c r="G14" s="80">
        <v>3500</v>
      </c>
      <c r="H14" s="81">
        <f t="shared" si="0"/>
        <v>5200</v>
      </c>
      <c r="I14" s="81">
        <f t="shared" si="1"/>
        <v>3850</v>
      </c>
      <c r="J14" s="81">
        <f t="shared" si="2"/>
        <v>2800</v>
      </c>
    </row>
    <row r="15" spans="1:10" s="82" customFormat="1" ht="21">
      <c r="A15" s="78">
        <v>12</v>
      </c>
      <c r="B15" s="80" t="s">
        <v>64</v>
      </c>
      <c r="C15" s="80">
        <v>4500</v>
      </c>
      <c r="D15" s="80">
        <v>200</v>
      </c>
      <c r="E15" s="80">
        <v>200</v>
      </c>
      <c r="F15" s="80">
        <v>450</v>
      </c>
      <c r="G15" s="80">
        <v>3000</v>
      </c>
      <c r="H15" s="81">
        <f t="shared" si="0"/>
        <v>4700</v>
      </c>
      <c r="I15" s="81">
        <f t="shared" si="1"/>
        <v>3650</v>
      </c>
      <c r="J15" s="81">
        <f t="shared" si="2"/>
        <v>2950</v>
      </c>
    </row>
    <row r="16" spans="1:10" s="82" customFormat="1" ht="21">
      <c r="A16" s="78">
        <v>13</v>
      </c>
      <c r="B16" s="80" t="s">
        <v>65</v>
      </c>
      <c r="C16" s="80">
        <v>4000</v>
      </c>
      <c r="D16" s="80">
        <v>300</v>
      </c>
      <c r="E16" s="80">
        <v>200</v>
      </c>
      <c r="F16" s="80">
        <v>200</v>
      </c>
      <c r="G16" s="80">
        <v>2000</v>
      </c>
      <c r="H16" s="81">
        <f t="shared" si="0"/>
        <v>4300</v>
      </c>
      <c r="I16" s="81">
        <f t="shared" si="1"/>
        <v>2400</v>
      </c>
      <c r="J16" s="81">
        <f t="shared" si="2"/>
        <v>2350</v>
      </c>
    </row>
    <row r="17" spans="1:10" s="82" customFormat="1" ht="21">
      <c r="A17" s="78">
        <v>14</v>
      </c>
      <c r="B17" s="80" t="s">
        <v>66</v>
      </c>
      <c r="C17" s="80">
        <v>6000</v>
      </c>
      <c r="D17" s="80">
        <v>250</v>
      </c>
      <c r="E17" s="80">
        <v>150</v>
      </c>
      <c r="F17" s="80">
        <v>100</v>
      </c>
      <c r="G17" s="80">
        <v>1500</v>
      </c>
      <c r="H17" s="81">
        <f t="shared" si="0"/>
        <v>6250</v>
      </c>
      <c r="I17" s="81">
        <f t="shared" si="1"/>
        <v>1750</v>
      </c>
      <c r="J17" s="81">
        <f t="shared" si="2"/>
        <v>6250</v>
      </c>
    </row>
    <row r="18" spans="1:10" s="82" customFormat="1" ht="21">
      <c r="A18" s="78">
        <v>15</v>
      </c>
      <c r="B18" s="80" t="s">
        <v>67</v>
      </c>
      <c r="C18" s="80">
        <v>4500</v>
      </c>
      <c r="D18" s="80">
        <v>350</v>
      </c>
      <c r="E18" s="80">
        <v>150</v>
      </c>
      <c r="F18" s="80">
        <v>300</v>
      </c>
      <c r="G18" s="80">
        <v>1500</v>
      </c>
      <c r="H18" s="81">
        <f t="shared" si="0"/>
        <v>4850</v>
      </c>
      <c r="I18" s="81">
        <f t="shared" si="1"/>
        <v>1950</v>
      </c>
      <c r="J18" s="81">
        <f t="shared" si="2"/>
        <v>4850</v>
      </c>
    </row>
    <row r="19" spans="1:10" ht="21.75" thickBot="1">
      <c r="A19" s="83"/>
      <c r="B19" s="84"/>
      <c r="C19" s="84"/>
      <c r="D19" s="84"/>
      <c r="E19" s="84"/>
      <c r="F19" s="84"/>
      <c r="G19" s="84"/>
      <c r="H19" s="84" t="s">
        <v>146</v>
      </c>
      <c r="I19" s="84"/>
      <c r="J19" s="85">
        <f>SUM(J4:J18)</f>
        <v>41000</v>
      </c>
    </row>
    <row r="20" spans="1:10" ht="22.5" thickBot="1" thickTop="1">
      <c r="A20" s="83"/>
      <c r="B20" s="84"/>
      <c r="C20" s="84"/>
      <c r="D20" s="84"/>
      <c r="E20" s="84"/>
      <c r="F20" s="84"/>
      <c r="G20" s="84"/>
      <c r="H20" s="84" t="s">
        <v>147</v>
      </c>
      <c r="I20" s="84"/>
      <c r="J20" s="85">
        <f>MIN(J4:J18)</f>
        <v>950</v>
      </c>
    </row>
    <row r="21" spans="1:10" ht="22.5" thickBot="1" thickTop="1">
      <c r="A21" s="83"/>
      <c r="B21" s="84"/>
      <c r="C21" s="84"/>
      <c r="D21" s="84"/>
      <c r="E21" s="84"/>
      <c r="F21" s="84"/>
      <c r="G21" s="84"/>
      <c r="H21" s="84" t="s">
        <v>148</v>
      </c>
      <c r="I21" s="84"/>
      <c r="J21" s="86">
        <f>MAX(J4:J18)</f>
        <v>6250</v>
      </c>
    </row>
    <row r="22" spans="1:10" ht="22.5" thickBot="1" thickTop="1">
      <c r="A22" s="83"/>
      <c r="B22" s="84"/>
      <c r="C22" s="84"/>
      <c r="D22" s="84"/>
      <c r="E22" s="84"/>
      <c r="F22" s="84"/>
      <c r="G22" s="84"/>
      <c r="H22" s="121" t="s">
        <v>98</v>
      </c>
      <c r="I22" s="121"/>
      <c r="J22" s="85">
        <f>AVERAGE(J4:J18)</f>
        <v>2733.3333333333335</v>
      </c>
    </row>
    <row r="23" spans="1:10" ht="22.5" thickTop="1">
      <c r="A23" s="87"/>
      <c r="B23" s="88"/>
      <c r="C23" s="88"/>
      <c r="D23" s="88"/>
      <c r="E23" s="88"/>
      <c r="F23" s="88"/>
      <c r="G23" s="88"/>
      <c r="H23" s="88"/>
      <c r="I23" s="88"/>
      <c r="J23" s="88"/>
    </row>
  </sheetData>
  <sheetProtection/>
  <mergeCells count="9">
    <mergeCell ref="H22:I22"/>
    <mergeCell ref="A1:J1"/>
    <mergeCell ref="A2:A3"/>
    <mergeCell ref="B2:B3"/>
    <mergeCell ref="C2:D2"/>
    <mergeCell ref="E2:G2"/>
    <mergeCell ref="H2:H3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12"/>
  <sheetViews>
    <sheetView zoomScalePageLayoutView="0" workbookViewId="0" topLeftCell="A1">
      <selection activeCell="E20" sqref="E20"/>
    </sheetView>
  </sheetViews>
  <sheetFormatPr defaultColWidth="9.00390625" defaultRowHeight="15"/>
  <cols>
    <col min="1" max="1" width="8.140625" style="1" customWidth="1"/>
    <col min="2" max="2" width="20.00390625" style="1" customWidth="1"/>
    <col min="3" max="8" width="8.421875" style="1" customWidth="1"/>
    <col min="9" max="9" width="10.421875" style="1" customWidth="1"/>
    <col min="10" max="16384" width="9.00390625" style="1" customWidth="1"/>
  </cols>
  <sheetData>
    <row r="1" spans="1:9" ht="15.75">
      <c r="A1" s="137" t="s">
        <v>11</v>
      </c>
      <c r="B1" s="137"/>
      <c r="C1" s="137"/>
      <c r="D1" s="137"/>
      <c r="E1" s="137"/>
      <c r="F1" s="137"/>
      <c r="G1" s="137"/>
      <c r="H1" s="137"/>
      <c r="I1" s="137"/>
    </row>
    <row r="2" spans="1:9" ht="15.75">
      <c r="A2" s="137" t="s">
        <v>12</v>
      </c>
      <c r="B2" s="137"/>
      <c r="C2" s="137"/>
      <c r="D2" s="137"/>
      <c r="E2" s="137"/>
      <c r="F2" s="137"/>
      <c r="G2" s="137"/>
      <c r="H2" s="137"/>
      <c r="I2" s="137"/>
    </row>
    <row r="3" spans="1:9" ht="15.75">
      <c r="A3" s="137" t="s">
        <v>13</v>
      </c>
      <c r="B3" s="137"/>
      <c r="C3" s="137"/>
      <c r="D3" s="137"/>
      <c r="E3" s="137"/>
      <c r="F3" s="137"/>
      <c r="G3" s="137"/>
      <c r="H3" s="137"/>
      <c r="I3" s="137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9" ht="18.75" customHeight="1">
      <c r="A5" s="138" t="s">
        <v>14</v>
      </c>
      <c r="B5" s="140" t="s">
        <v>15</v>
      </c>
      <c r="C5" s="142" t="s">
        <v>16</v>
      </c>
      <c r="D5" s="143"/>
      <c r="E5" s="143"/>
      <c r="F5" s="143"/>
      <c r="G5" s="143"/>
      <c r="H5" s="144"/>
      <c r="I5" s="138" t="s">
        <v>17</v>
      </c>
    </row>
    <row r="6" spans="1:9" ht="22.5" customHeight="1">
      <c r="A6" s="139"/>
      <c r="B6" s="141"/>
      <c r="C6" s="10" t="s">
        <v>18</v>
      </c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39"/>
    </row>
    <row r="7" spans="1:9" ht="22.5" customHeight="1">
      <c r="A7" s="11">
        <v>1</v>
      </c>
      <c r="B7" s="12" t="s">
        <v>24</v>
      </c>
      <c r="C7" s="13">
        <v>2</v>
      </c>
      <c r="D7" s="13">
        <v>3</v>
      </c>
      <c r="E7" s="13">
        <v>5</v>
      </c>
      <c r="F7" s="13">
        <v>4</v>
      </c>
      <c r="G7" s="13">
        <v>0</v>
      </c>
      <c r="H7" s="13">
        <v>1</v>
      </c>
      <c r="I7" s="14">
        <f aca="true" t="shared" si="0" ref="I7:I12">SUM(C7:H7)</f>
        <v>15</v>
      </c>
    </row>
    <row r="8" spans="1:9" ht="22.5" customHeight="1">
      <c r="A8" s="11">
        <v>2</v>
      </c>
      <c r="B8" s="12" t="s">
        <v>25</v>
      </c>
      <c r="C8" s="13">
        <v>5</v>
      </c>
      <c r="D8" s="13">
        <v>6</v>
      </c>
      <c r="E8" s="13">
        <v>2</v>
      </c>
      <c r="F8" s="13">
        <v>3</v>
      </c>
      <c r="G8" s="13">
        <v>4</v>
      </c>
      <c r="H8" s="13">
        <v>1</v>
      </c>
      <c r="I8" s="14">
        <f t="shared" si="0"/>
        <v>21</v>
      </c>
    </row>
    <row r="9" spans="1:9" ht="22.5" customHeight="1">
      <c r="A9" s="11">
        <v>3</v>
      </c>
      <c r="B9" s="12" t="s">
        <v>26</v>
      </c>
      <c r="C9" s="13">
        <v>3</v>
      </c>
      <c r="D9" s="13">
        <v>2</v>
      </c>
      <c r="E9" s="13">
        <v>4</v>
      </c>
      <c r="F9" s="13">
        <v>5</v>
      </c>
      <c r="G9" s="13">
        <v>6</v>
      </c>
      <c r="H9" s="13">
        <v>1</v>
      </c>
      <c r="I9" s="14">
        <f t="shared" si="0"/>
        <v>21</v>
      </c>
    </row>
    <row r="10" spans="1:9" ht="22.5" customHeight="1">
      <c r="A10" s="11">
        <v>4</v>
      </c>
      <c r="B10" s="12" t="s">
        <v>27</v>
      </c>
      <c r="C10" s="13">
        <v>4</v>
      </c>
      <c r="D10" s="13">
        <v>4</v>
      </c>
      <c r="E10" s="13">
        <v>4</v>
      </c>
      <c r="F10" s="13">
        <v>2</v>
      </c>
      <c r="G10" s="13">
        <v>2</v>
      </c>
      <c r="H10" s="13">
        <v>3</v>
      </c>
      <c r="I10" s="14">
        <f t="shared" si="0"/>
        <v>19</v>
      </c>
    </row>
    <row r="11" spans="1:9" ht="22.5" customHeight="1">
      <c r="A11" s="11">
        <v>5</v>
      </c>
      <c r="B11" s="12" t="s">
        <v>28</v>
      </c>
      <c r="C11" s="13">
        <v>5</v>
      </c>
      <c r="D11" s="13">
        <v>5</v>
      </c>
      <c r="E11" s="13">
        <v>5</v>
      </c>
      <c r="F11" s="13">
        <v>5</v>
      </c>
      <c r="G11" s="13">
        <v>5</v>
      </c>
      <c r="H11" s="13">
        <v>5</v>
      </c>
      <c r="I11" s="14">
        <f t="shared" si="0"/>
        <v>30</v>
      </c>
    </row>
    <row r="12" spans="2:9" ht="22.5" customHeight="1">
      <c r="B12" s="15" t="s">
        <v>17</v>
      </c>
      <c r="C12" s="16">
        <f aca="true" t="shared" si="1" ref="C12:H12">SUM(C7:C11)</f>
        <v>19</v>
      </c>
      <c r="D12" s="16">
        <f t="shared" si="1"/>
        <v>20</v>
      </c>
      <c r="E12" s="16">
        <f t="shared" si="1"/>
        <v>20</v>
      </c>
      <c r="F12" s="16">
        <f t="shared" si="1"/>
        <v>19</v>
      </c>
      <c r="G12" s="16">
        <f t="shared" si="1"/>
        <v>17</v>
      </c>
      <c r="H12" s="16">
        <f t="shared" si="1"/>
        <v>11</v>
      </c>
      <c r="I12" s="14">
        <f t="shared" si="0"/>
        <v>106</v>
      </c>
    </row>
  </sheetData>
  <sheetProtection/>
  <mergeCells count="7">
    <mergeCell ref="A1:I1"/>
    <mergeCell ref="A2:I2"/>
    <mergeCell ref="A3:I3"/>
    <mergeCell ref="A5:A6"/>
    <mergeCell ref="B5:B6"/>
    <mergeCell ref="C5:H5"/>
    <mergeCell ref="I5:I6"/>
  </mergeCells>
  <printOptions horizontalCentered="1"/>
  <pageMargins left="0.7874015748031497" right="0.7874015748031497" top="1.968503937007874" bottom="1.968503937007874" header="0.5905511811023623" footer="0.5905511811023623"/>
  <pageSetup horizontalDpi="600" verticalDpi="600" orientation="landscape" paperSize="9" r:id="rId1"/>
  <headerFooter alignWithMargins="0">
    <oddHeader>&amp;Lเกิดพงศ์ วิจารณปัญญาสกุล&amp;C5001108182&amp;Rกลุ่ม1</oddHeader>
    <oddFooter>&amp;L30 เมษายน 2552 &amp; 12.30-16.35&amp;CExexcel06&amp;R1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="70" zoomScaleNormal="70" workbookViewId="0" topLeftCell="C1">
      <selection activeCell="D5" sqref="D5"/>
    </sheetView>
  </sheetViews>
  <sheetFormatPr defaultColWidth="9.00390625" defaultRowHeight="15"/>
  <cols>
    <col min="1" max="1" width="9.140625" style="54" bestFit="1" customWidth="1"/>
    <col min="2" max="2" width="38.421875" style="54" bestFit="1" customWidth="1"/>
    <col min="3" max="3" width="9.00390625" style="54" customWidth="1"/>
    <col min="4" max="4" width="12.7109375" style="54" bestFit="1" customWidth="1"/>
    <col min="5" max="5" width="19.00390625" style="54" bestFit="1" customWidth="1"/>
    <col min="6" max="16384" width="9.00390625" style="54" customWidth="1"/>
  </cols>
  <sheetData>
    <row r="1" spans="1:5" ht="23.25">
      <c r="A1" s="53"/>
      <c r="B1" s="53"/>
      <c r="C1" s="53"/>
      <c r="D1" s="53"/>
      <c r="E1" s="53"/>
    </row>
    <row r="2" spans="1:5" ht="23.25">
      <c r="A2" s="145" t="s">
        <v>99</v>
      </c>
      <c r="B2" s="145"/>
      <c r="C2" s="145"/>
      <c r="D2" s="145"/>
      <c r="E2" s="145"/>
    </row>
    <row r="3" spans="1:5" ht="23.25">
      <c r="A3" s="53"/>
      <c r="B3" s="53"/>
      <c r="C3" s="53"/>
      <c r="D3" s="53"/>
      <c r="E3" s="53"/>
    </row>
    <row r="4" spans="1:5" ht="23.25">
      <c r="A4" s="55" t="s">
        <v>100</v>
      </c>
      <c r="B4" s="56" t="s">
        <v>101</v>
      </c>
      <c r="C4" s="57" t="s">
        <v>102</v>
      </c>
      <c r="D4" s="56"/>
      <c r="E4" s="58"/>
    </row>
    <row r="5" spans="1:5" ht="23.25">
      <c r="A5" s="59" t="s">
        <v>103</v>
      </c>
      <c r="B5" s="53" t="s">
        <v>104</v>
      </c>
      <c r="C5" s="60" t="s">
        <v>105</v>
      </c>
      <c r="D5" s="53"/>
      <c r="E5" s="61"/>
    </row>
    <row r="6" spans="1:5" ht="23.25">
      <c r="A6" s="59" t="s">
        <v>106</v>
      </c>
      <c r="B6" s="53" t="s">
        <v>107</v>
      </c>
      <c r="C6" s="62" t="s">
        <v>108</v>
      </c>
      <c r="D6" s="63"/>
      <c r="E6" s="70" t="s">
        <v>109</v>
      </c>
    </row>
    <row r="7" spans="1:5" ht="23.25">
      <c r="A7" s="64" t="s">
        <v>110</v>
      </c>
      <c r="B7" s="65" t="s">
        <v>111</v>
      </c>
      <c r="C7" s="66" t="s">
        <v>112</v>
      </c>
      <c r="D7" s="67"/>
      <c r="E7" s="68" t="s">
        <v>113</v>
      </c>
    </row>
    <row r="8" spans="1:5" ht="23.25">
      <c r="A8" s="53"/>
      <c r="B8" s="53"/>
      <c r="C8" s="53"/>
      <c r="D8" s="53"/>
      <c r="E8" s="53"/>
    </row>
    <row r="9" spans="1:5" ht="23.25">
      <c r="A9" s="69" t="s">
        <v>114</v>
      </c>
      <c r="B9" s="69" t="s">
        <v>115</v>
      </c>
      <c r="C9" s="69" t="s">
        <v>116</v>
      </c>
      <c r="D9" s="69" t="s">
        <v>117</v>
      </c>
      <c r="E9" s="93" t="s">
        <v>118</v>
      </c>
    </row>
    <row r="10" spans="1:5" ht="23.25">
      <c r="A10" s="69" t="s">
        <v>119</v>
      </c>
      <c r="B10" s="69" t="s">
        <v>120</v>
      </c>
      <c r="C10" s="93" t="s">
        <v>121</v>
      </c>
      <c r="D10" s="93" t="s">
        <v>122</v>
      </c>
      <c r="E10" s="93" t="s">
        <v>123</v>
      </c>
    </row>
    <row r="11" spans="1:5" ht="23.25">
      <c r="A11" s="70">
        <v>1</v>
      </c>
      <c r="B11" s="70" t="s">
        <v>149</v>
      </c>
      <c r="C11" s="70">
        <v>2</v>
      </c>
      <c r="D11" s="90">
        <v>3755</v>
      </c>
      <c r="E11" s="90">
        <f>C11*D11</f>
        <v>7510</v>
      </c>
    </row>
    <row r="12" spans="1:5" ht="23.25">
      <c r="A12" s="70">
        <v>2</v>
      </c>
      <c r="B12" s="70" t="s">
        <v>150</v>
      </c>
      <c r="C12" s="70">
        <v>3</v>
      </c>
      <c r="D12" s="90">
        <v>4125</v>
      </c>
      <c r="E12" s="90">
        <f aca="true" t="shared" si="0" ref="E12:E21">C12*D12</f>
        <v>12375</v>
      </c>
    </row>
    <row r="13" spans="1:5" ht="23.25">
      <c r="A13" s="70">
        <v>3</v>
      </c>
      <c r="B13" s="70" t="s">
        <v>124</v>
      </c>
      <c r="C13" s="70">
        <v>4</v>
      </c>
      <c r="D13" s="90">
        <v>1245</v>
      </c>
      <c r="E13" s="90">
        <f t="shared" si="0"/>
        <v>4980</v>
      </c>
    </row>
    <row r="14" spans="1:5" ht="23.25">
      <c r="A14" s="70">
        <v>4</v>
      </c>
      <c r="B14" s="70" t="s">
        <v>125</v>
      </c>
      <c r="C14" s="70">
        <v>1</v>
      </c>
      <c r="D14" s="90">
        <v>990</v>
      </c>
      <c r="E14" s="90">
        <f t="shared" si="0"/>
        <v>990</v>
      </c>
    </row>
    <row r="15" spans="1:5" ht="23.25">
      <c r="A15" s="70">
        <v>5</v>
      </c>
      <c r="B15" s="70" t="s">
        <v>126</v>
      </c>
      <c r="C15" s="70">
        <v>7</v>
      </c>
      <c r="D15" s="90">
        <v>3755</v>
      </c>
      <c r="E15" s="90">
        <f t="shared" si="0"/>
        <v>26285</v>
      </c>
    </row>
    <row r="16" spans="1:5" ht="23.25">
      <c r="A16" s="70">
        <v>6</v>
      </c>
      <c r="B16" s="70" t="s">
        <v>127</v>
      </c>
      <c r="C16" s="70">
        <v>5</v>
      </c>
      <c r="D16" s="90">
        <v>375</v>
      </c>
      <c r="E16" s="90">
        <f t="shared" si="0"/>
        <v>1875</v>
      </c>
    </row>
    <row r="17" spans="1:5" ht="23.25">
      <c r="A17" s="70">
        <v>7</v>
      </c>
      <c r="B17" s="70" t="s">
        <v>128</v>
      </c>
      <c r="C17" s="70">
        <v>7</v>
      </c>
      <c r="D17" s="90">
        <v>1175</v>
      </c>
      <c r="E17" s="90">
        <f t="shared" si="0"/>
        <v>8225</v>
      </c>
    </row>
    <row r="18" spans="1:5" ht="23.25">
      <c r="A18" s="70">
        <v>8</v>
      </c>
      <c r="B18" s="70" t="s">
        <v>129</v>
      </c>
      <c r="C18" s="70">
        <v>3</v>
      </c>
      <c r="D18" s="90">
        <v>3385</v>
      </c>
      <c r="E18" s="90">
        <f t="shared" si="0"/>
        <v>10155</v>
      </c>
    </row>
    <row r="19" spans="1:5" ht="23.25">
      <c r="A19" s="70">
        <v>9</v>
      </c>
      <c r="B19" s="70" t="s">
        <v>130</v>
      </c>
      <c r="C19" s="70">
        <v>7</v>
      </c>
      <c r="D19" s="90">
        <v>227</v>
      </c>
      <c r="E19" s="90">
        <f t="shared" si="0"/>
        <v>1589</v>
      </c>
    </row>
    <row r="20" spans="1:5" ht="23.25">
      <c r="A20" s="70">
        <v>10</v>
      </c>
      <c r="B20" s="70" t="s">
        <v>131</v>
      </c>
      <c r="C20" s="70">
        <v>9</v>
      </c>
      <c r="D20" s="90">
        <v>125</v>
      </c>
      <c r="E20" s="90">
        <f t="shared" si="0"/>
        <v>1125</v>
      </c>
    </row>
    <row r="21" spans="1:5" ht="23.25">
      <c r="A21" s="70">
        <v>11</v>
      </c>
      <c r="B21" s="70" t="s">
        <v>132</v>
      </c>
      <c r="C21" s="70">
        <v>3</v>
      </c>
      <c r="D21" s="90">
        <v>2785</v>
      </c>
      <c r="E21" s="90">
        <f t="shared" si="0"/>
        <v>8355</v>
      </c>
    </row>
    <row r="22" spans="1:5" ht="23.25">
      <c r="A22" s="53"/>
      <c r="B22" s="53"/>
      <c r="C22" s="53"/>
      <c r="D22" s="53"/>
      <c r="E22" s="53"/>
    </row>
    <row r="23" spans="1:5" ht="23.25">
      <c r="A23" s="53"/>
      <c r="B23" s="53"/>
      <c r="C23" s="53"/>
      <c r="D23" s="70" t="s">
        <v>133</v>
      </c>
      <c r="E23" s="91">
        <f>SUM(E11:E21)</f>
        <v>83464</v>
      </c>
    </row>
    <row r="24" spans="1:5" ht="23.25">
      <c r="A24" s="53"/>
      <c r="B24" s="53"/>
      <c r="C24" s="53"/>
      <c r="D24" s="70" t="s">
        <v>134</v>
      </c>
      <c r="E24" s="91">
        <f>E23*7%</f>
        <v>5842.4800000000005</v>
      </c>
    </row>
    <row r="25" spans="1:5" ht="24" thickBot="1">
      <c r="A25" s="53"/>
      <c r="B25" s="94" t="str">
        <f>_xlfn.BAHTTEXT(E25)</f>
        <v>แปดหมื่นเก้าพันสามร้อยหกบาทสี่สิบแปดสตางค์</v>
      </c>
      <c r="C25" s="53"/>
      <c r="D25" s="71" t="s">
        <v>135</v>
      </c>
      <c r="E25" s="92">
        <f>SUM(E23:E24)</f>
        <v>89306.48</v>
      </c>
    </row>
    <row r="26" spans="1:5" ht="24" thickTop="1">
      <c r="A26" s="53"/>
      <c r="B26" s="53"/>
      <c r="C26" s="53"/>
      <c r="D26" s="53"/>
      <c r="E26" s="53"/>
    </row>
    <row r="27" spans="1:5" ht="23.25">
      <c r="A27" s="53"/>
      <c r="B27" s="53"/>
      <c r="C27" s="53"/>
      <c r="D27" s="53"/>
      <c r="E27" s="53"/>
    </row>
    <row r="28" spans="1:5" ht="23.25">
      <c r="A28" s="53"/>
      <c r="B28" s="53"/>
      <c r="C28" s="53"/>
      <c r="D28" s="53"/>
      <c r="E28" s="53"/>
    </row>
    <row r="29" spans="1:5" ht="23.25">
      <c r="A29" s="53"/>
      <c r="B29" s="53"/>
      <c r="C29" s="53"/>
      <c r="D29" s="53"/>
      <c r="E29" s="53"/>
    </row>
    <row r="30" spans="1:5" ht="23.25">
      <c r="A30" s="53"/>
      <c r="B30" s="53" t="s">
        <v>136</v>
      </c>
      <c r="C30" s="53"/>
      <c r="D30" s="53"/>
      <c r="E30" s="53"/>
    </row>
    <row r="31" spans="1:5" ht="23.25">
      <c r="A31" s="53"/>
      <c r="B31" s="53"/>
      <c r="C31" s="53"/>
      <c r="D31" s="53" t="s">
        <v>137</v>
      </c>
      <c r="E31" s="53"/>
    </row>
    <row r="32" spans="1:5" ht="23.25">
      <c r="A32" s="53"/>
      <c r="B32" s="53"/>
      <c r="C32" s="53"/>
      <c r="D32" s="53" t="s">
        <v>138</v>
      </c>
      <c r="E32" s="53"/>
    </row>
    <row r="33" spans="1:5" ht="23.25">
      <c r="A33" s="53"/>
      <c r="B33" s="53"/>
      <c r="C33" s="53"/>
      <c r="D33" s="53"/>
      <c r="E33" s="53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5" sqref="J15"/>
    </sheetView>
  </sheetViews>
  <sheetFormatPr defaultColWidth="9.00390625" defaultRowHeight="15"/>
  <cols>
    <col min="1" max="1" width="10.28125" style="1" customWidth="1"/>
    <col min="2" max="2" width="12.140625" style="1" bestFit="1" customWidth="1"/>
    <col min="3" max="3" width="14.8515625" style="1" customWidth="1"/>
    <col min="4" max="4" width="9.421875" style="1" customWidth="1"/>
    <col min="5" max="10" width="10.421875" style="1" customWidth="1"/>
    <col min="11" max="16384" width="9.00390625" style="1" customWidth="1"/>
  </cols>
  <sheetData>
    <row r="1" spans="1:10" ht="26.25" customHeight="1">
      <c r="A1" s="149" t="s">
        <v>70</v>
      </c>
      <c r="B1" s="149"/>
      <c r="C1" s="149"/>
      <c r="D1" s="149"/>
      <c r="E1" s="149"/>
      <c r="F1" s="149"/>
      <c r="G1" s="149"/>
      <c r="H1" s="149"/>
      <c r="I1" s="149"/>
      <c r="J1" s="149"/>
    </row>
    <row r="2" ht="18" customHeight="1"/>
    <row r="3" ht="16.5" customHeight="1"/>
    <row r="4" spans="1:10" ht="56.25" customHeight="1">
      <c r="A4" s="39" t="s">
        <v>71</v>
      </c>
      <c r="B4" s="39" t="s">
        <v>72</v>
      </c>
      <c r="C4" s="40" t="s">
        <v>73</v>
      </c>
      <c r="D4" s="39" t="s">
        <v>74</v>
      </c>
      <c r="E4" s="39" t="s">
        <v>75</v>
      </c>
      <c r="F4" s="39" t="s">
        <v>76</v>
      </c>
      <c r="G4" s="39" t="s">
        <v>77</v>
      </c>
      <c r="H4" s="39" t="s">
        <v>78</v>
      </c>
      <c r="I4" s="39" t="s">
        <v>79</v>
      </c>
      <c r="J4" s="39" t="s">
        <v>80</v>
      </c>
    </row>
    <row r="5" spans="1:10" ht="22.5" customHeight="1">
      <c r="A5" s="41" t="s">
        <v>81</v>
      </c>
      <c r="B5" s="42">
        <v>1</v>
      </c>
      <c r="C5" s="43" t="s">
        <v>82</v>
      </c>
      <c r="D5" s="43">
        <v>80</v>
      </c>
      <c r="E5" s="43">
        <v>100</v>
      </c>
      <c r="F5" s="43">
        <f>E5-D5</f>
        <v>20</v>
      </c>
      <c r="G5" s="43">
        <v>250</v>
      </c>
      <c r="H5" s="44">
        <f>G5*D5</f>
        <v>20000</v>
      </c>
      <c r="I5" s="44">
        <f>G5*E5</f>
        <v>25000</v>
      </c>
      <c r="J5" s="44">
        <f>I5-H5</f>
        <v>5000</v>
      </c>
    </row>
    <row r="6" spans="1:10" ht="22.5" customHeight="1">
      <c r="A6" s="41" t="s">
        <v>83</v>
      </c>
      <c r="B6" s="42">
        <v>2</v>
      </c>
      <c r="C6" s="43" t="s">
        <v>84</v>
      </c>
      <c r="D6" s="43">
        <v>50</v>
      </c>
      <c r="E6" s="43">
        <v>60</v>
      </c>
      <c r="F6" s="43">
        <f aca="true" t="shared" si="0" ref="F6:F11">E6-D6</f>
        <v>10</v>
      </c>
      <c r="G6" s="44">
        <v>1200</v>
      </c>
      <c r="H6" s="44">
        <f aca="true" t="shared" si="1" ref="H6:H11">G6*D6</f>
        <v>60000</v>
      </c>
      <c r="I6" s="44">
        <f aca="true" t="shared" si="2" ref="I6:I11">G6*E6</f>
        <v>72000</v>
      </c>
      <c r="J6" s="44">
        <f aca="true" t="shared" si="3" ref="J6:J11">I6-H6</f>
        <v>12000</v>
      </c>
    </row>
    <row r="7" spans="1:10" ht="22.5" customHeight="1">
      <c r="A7" s="41" t="s">
        <v>85</v>
      </c>
      <c r="B7" s="42">
        <v>3</v>
      </c>
      <c r="C7" s="43" t="s">
        <v>86</v>
      </c>
      <c r="D7" s="43">
        <v>45</v>
      </c>
      <c r="E7" s="43">
        <v>60</v>
      </c>
      <c r="F7" s="43">
        <f t="shared" si="0"/>
        <v>15</v>
      </c>
      <c r="G7" s="44">
        <v>1200</v>
      </c>
      <c r="H7" s="44">
        <f t="shared" si="1"/>
        <v>54000</v>
      </c>
      <c r="I7" s="44">
        <f t="shared" si="2"/>
        <v>72000</v>
      </c>
      <c r="J7" s="44">
        <f t="shared" si="3"/>
        <v>18000</v>
      </c>
    </row>
    <row r="8" spans="1:10" ht="22.5" customHeight="1">
      <c r="A8" s="41" t="s">
        <v>87</v>
      </c>
      <c r="B8" s="42">
        <v>1</v>
      </c>
      <c r="C8" s="43" t="s">
        <v>88</v>
      </c>
      <c r="D8" s="43">
        <v>150</v>
      </c>
      <c r="E8" s="43">
        <v>180</v>
      </c>
      <c r="F8" s="43">
        <f t="shared" si="0"/>
        <v>30</v>
      </c>
      <c r="G8" s="43">
        <v>30</v>
      </c>
      <c r="H8" s="44">
        <f t="shared" si="1"/>
        <v>4500</v>
      </c>
      <c r="I8" s="44">
        <f t="shared" si="2"/>
        <v>5400</v>
      </c>
      <c r="J8" s="44">
        <f t="shared" si="3"/>
        <v>900</v>
      </c>
    </row>
    <row r="9" spans="1:10" ht="22.5" customHeight="1">
      <c r="A9" s="41" t="s">
        <v>89</v>
      </c>
      <c r="B9" s="42">
        <v>2</v>
      </c>
      <c r="C9" s="43" t="s">
        <v>90</v>
      </c>
      <c r="D9" s="43">
        <v>100</v>
      </c>
      <c r="E9" s="43">
        <v>130</v>
      </c>
      <c r="F9" s="43">
        <f t="shared" si="0"/>
        <v>30</v>
      </c>
      <c r="G9" s="43">
        <v>50</v>
      </c>
      <c r="H9" s="44">
        <f t="shared" si="1"/>
        <v>5000</v>
      </c>
      <c r="I9" s="44">
        <f t="shared" si="2"/>
        <v>6500</v>
      </c>
      <c r="J9" s="44">
        <f t="shared" si="3"/>
        <v>1500</v>
      </c>
    </row>
    <row r="10" spans="1:10" ht="22.5" customHeight="1">
      <c r="A10" s="41" t="s">
        <v>91</v>
      </c>
      <c r="B10" s="42">
        <v>4</v>
      </c>
      <c r="C10" s="43" t="s">
        <v>92</v>
      </c>
      <c r="D10" s="43">
        <v>120</v>
      </c>
      <c r="E10" s="43">
        <v>150</v>
      </c>
      <c r="F10" s="43">
        <f t="shared" si="0"/>
        <v>30</v>
      </c>
      <c r="G10" s="43">
        <v>50</v>
      </c>
      <c r="H10" s="44">
        <f t="shared" si="1"/>
        <v>6000</v>
      </c>
      <c r="I10" s="44">
        <f t="shared" si="2"/>
        <v>7500</v>
      </c>
      <c r="J10" s="44">
        <f t="shared" si="3"/>
        <v>1500</v>
      </c>
    </row>
    <row r="11" spans="1:10" ht="22.5" customHeight="1">
      <c r="A11" s="41" t="s">
        <v>93</v>
      </c>
      <c r="B11" s="42">
        <v>3</v>
      </c>
      <c r="C11" s="43" t="s">
        <v>94</v>
      </c>
      <c r="D11" s="43">
        <v>130</v>
      </c>
      <c r="E11" s="43">
        <v>210</v>
      </c>
      <c r="F11" s="43">
        <f t="shared" si="0"/>
        <v>80</v>
      </c>
      <c r="G11" s="43">
        <v>80</v>
      </c>
      <c r="H11" s="44">
        <f t="shared" si="1"/>
        <v>10400</v>
      </c>
      <c r="I11" s="44">
        <f t="shared" si="2"/>
        <v>16800</v>
      </c>
      <c r="J11" s="44">
        <f t="shared" si="3"/>
        <v>6400</v>
      </c>
    </row>
    <row r="12" spans="1:10" ht="23.25">
      <c r="A12" s="45"/>
      <c r="B12" s="45"/>
      <c r="C12" s="45"/>
      <c r="D12" s="45"/>
      <c r="E12" s="45"/>
      <c r="F12" s="46"/>
      <c r="G12" s="47" t="s">
        <v>95</v>
      </c>
      <c r="H12" s="48">
        <f>SUM(H5:H11)</f>
        <v>159900</v>
      </c>
      <c r="I12" s="48">
        <f>SUM(I5:I11)</f>
        <v>205200</v>
      </c>
      <c r="J12" s="48">
        <f>SUM(J5:J11)</f>
        <v>45300</v>
      </c>
    </row>
    <row r="13" spans="1:10" ht="23.25">
      <c r="A13" s="45"/>
      <c r="B13" s="45"/>
      <c r="C13" s="49" t="s">
        <v>96</v>
      </c>
      <c r="D13" s="49">
        <f>MIN(D5:D11)</f>
        <v>45</v>
      </c>
      <c r="E13" s="49">
        <f>MIN(E5:E11)</f>
        <v>60</v>
      </c>
      <c r="F13" s="49">
        <f>MIN(F5:F11)</f>
        <v>10</v>
      </c>
      <c r="G13" s="45"/>
      <c r="H13" s="45"/>
      <c r="I13" s="45"/>
      <c r="J13" s="46"/>
    </row>
    <row r="14" spans="1:10" ht="23.25">
      <c r="A14" s="45"/>
      <c r="B14" s="45"/>
      <c r="C14" s="50" t="s">
        <v>97</v>
      </c>
      <c r="D14" s="50">
        <f>MAX(D5:D11)</f>
        <v>150</v>
      </c>
      <c r="E14" s="50">
        <f>MAX(E5:E11)</f>
        <v>210</v>
      </c>
      <c r="F14" s="50">
        <f>MAX(F5:F11)</f>
        <v>80</v>
      </c>
      <c r="G14" s="45"/>
      <c r="H14" s="45"/>
      <c r="I14" s="45"/>
      <c r="J14" s="46"/>
    </row>
    <row r="15" spans="1:10" ht="23.25">
      <c r="A15" s="45"/>
      <c r="B15" s="45"/>
      <c r="C15" s="51" t="s">
        <v>98</v>
      </c>
      <c r="D15" s="52">
        <f>AVERAGE(D5:D11)</f>
        <v>96.42857142857143</v>
      </c>
      <c r="E15" s="52">
        <f>AVERAGE(E5:E11)</f>
        <v>127.14285714285714</v>
      </c>
      <c r="F15" s="52">
        <f>AVERAGE(F5:F11)</f>
        <v>30.714285714285715</v>
      </c>
      <c r="G15" s="45"/>
      <c r="H15" s="45"/>
      <c r="I15" s="45"/>
      <c r="J15" s="46"/>
    </row>
  </sheetData>
  <sheetProtection/>
  <mergeCells count="1">
    <mergeCell ref="A1:J1"/>
  </mergeCells>
  <printOptions horizontalCentered="1" verticalCentered="1"/>
  <pageMargins left="0.5905511811023623" right="0.5905511811023623" top="1.5748031496062993" bottom="1.5748031496062993" header="0.5118110236220472" footer="0.5118110236220472"/>
  <pageSetup horizontalDpi="600" verticalDpi="600" orientation="landscape" paperSize="9" r:id="rId1"/>
  <headerFooter alignWithMargins="0">
    <oddHeader>&amp;Lเกิดพงศ์ วิจารณปัญญาสกุล&amp;C5001108182&amp;Rกลุ่ม1</oddHeader>
    <oddFooter>&amp;L23 เมษายน 2552 &amp; 12.30-16.35&amp;CExexcel07&amp;R1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3">
      <selection activeCell="H25" sqref="H25"/>
    </sheetView>
  </sheetViews>
  <sheetFormatPr defaultColWidth="9.140625" defaultRowHeight="15"/>
  <cols>
    <col min="1" max="1" width="6.8515625" style="0" bestFit="1" customWidth="1"/>
    <col min="2" max="2" width="27.140625" style="0" bestFit="1" customWidth="1"/>
    <col min="3" max="3" width="12.00390625" style="0" bestFit="1" customWidth="1"/>
    <col min="4" max="4" width="17.421875" style="0" bestFit="1" customWidth="1"/>
    <col min="5" max="5" width="10.28125" style="0" bestFit="1" customWidth="1"/>
    <col min="6" max="6" width="15.28125" style="0" bestFit="1" customWidth="1"/>
    <col min="7" max="7" width="12.140625" style="0" bestFit="1" customWidth="1"/>
  </cols>
  <sheetData>
    <row r="1" spans="1:7" ht="27" thickBot="1">
      <c r="A1" s="146" t="s">
        <v>45</v>
      </c>
      <c r="B1" s="147"/>
      <c r="C1" s="147"/>
      <c r="D1" s="147"/>
      <c r="E1" s="147"/>
      <c r="F1" s="147"/>
      <c r="G1" s="148"/>
    </row>
    <row r="2" spans="1:7" ht="28.5" thickBot="1">
      <c r="A2" s="98" t="s">
        <v>46</v>
      </c>
      <c r="B2" s="98" t="s">
        <v>47</v>
      </c>
      <c r="C2" s="98" t="s">
        <v>48</v>
      </c>
      <c r="D2" s="98" t="s">
        <v>49</v>
      </c>
      <c r="E2" s="98" t="s">
        <v>50</v>
      </c>
      <c r="F2" s="98" t="s">
        <v>51</v>
      </c>
      <c r="G2" s="98" t="s">
        <v>52</v>
      </c>
    </row>
    <row r="3" spans="1:7" ht="28.5" thickBot="1">
      <c r="A3" s="99">
        <v>1</v>
      </c>
      <c r="B3" s="100" t="s">
        <v>53</v>
      </c>
      <c r="C3" s="101">
        <v>40264</v>
      </c>
      <c r="D3" s="101">
        <v>40272</v>
      </c>
      <c r="E3" s="102">
        <f>D3-C3</f>
        <v>8</v>
      </c>
      <c r="F3" s="100">
        <v>135</v>
      </c>
      <c r="G3" s="103">
        <f>E3*F3</f>
        <v>1080</v>
      </c>
    </row>
    <row r="4" spans="1:7" ht="28.5" thickBot="1">
      <c r="A4" s="99">
        <v>2</v>
      </c>
      <c r="B4" s="100" t="s">
        <v>54</v>
      </c>
      <c r="C4" s="101">
        <v>40265</v>
      </c>
      <c r="D4" s="101">
        <v>40283</v>
      </c>
      <c r="E4" s="102">
        <f aca="true" t="shared" si="0" ref="E4:E17">D4-C4</f>
        <v>18</v>
      </c>
      <c r="F4" s="100">
        <v>140</v>
      </c>
      <c r="G4" s="103">
        <f aca="true" t="shared" si="1" ref="G4:G16">E4*F4</f>
        <v>2520</v>
      </c>
    </row>
    <row r="5" spans="1:7" ht="28.5" thickBot="1">
      <c r="A5" s="104">
        <v>3</v>
      </c>
      <c r="B5" s="105" t="s">
        <v>55</v>
      </c>
      <c r="C5" s="101">
        <v>40266</v>
      </c>
      <c r="D5" s="101">
        <v>40274</v>
      </c>
      <c r="E5" s="106">
        <f t="shared" si="0"/>
        <v>8</v>
      </c>
      <c r="F5" s="105">
        <v>250</v>
      </c>
      <c r="G5" s="103">
        <f t="shared" si="1"/>
        <v>2000</v>
      </c>
    </row>
    <row r="6" spans="1:7" ht="28.5" thickBot="1">
      <c r="A6" s="99">
        <v>4</v>
      </c>
      <c r="B6" s="100" t="s">
        <v>56</v>
      </c>
      <c r="C6" s="101">
        <v>40267</v>
      </c>
      <c r="D6" s="101">
        <v>40285</v>
      </c>
      <c r="E6" s="102">
        <f t="shared" si="0"/>
        <v>18</v>
      </c>
      <c r="F6" s="100">
        <v>200</v>
      </c>
      <c r="G6" s="103">
        <f t="shared" si="1"/>
        <v>3600</v>
      </c>
    </row>
    <row r="7" spans="1:7" ht="28.5" thickBot="1">
      <c r="A7" s="99">
        <v>5</v>
      </c>
      <c r="B7" s="100" t="s">
        <v>57</v>
      </c>
      <c r="C7" s="101">
        <v>40268</v>
      </c>
      <c r="D7" s="101">
        <v>40276</v>
      </c>
      <c r="E7" s="102">
        <f t="shared" si="0"/>
        <v>8</v>
      </c>
      <c r="F7" s="100">
        <v>135</v>
      </c>
      <c r="G7" s="103">
        <f t="shared" si="1"/>
        <v>1080</v>
      </c>
    </row>
    <row r="8" spans="1:7" ht="28.5" thickBot="1">
      <c r="A8" s="99">
        <v>6</v>
      </c>
      <c r="B8" s="100" t="s">
        <v>58</v>
      </c>
      <c r="C8" s="101">
        <v>40269</v>
      </c>
      <c r="D8" s="101">
        <v>40277</v>
      </c>
      <c r="E8" s="102">
        <f t="shared" si="0"/>
        <v>8</v>
      </c>
      <c r="F8" s="100">
        <v>60</v>
      </c>
      <c r="G8" s="103">
        <f t="shared" si="1"/>
        <v>480</v>
      </c>
    </row>
    <row r="9" spans="1:7" ht="28.5" thickBot="1">
      <c r="A9" s="99">
        <v>7</v>
      </c>
      <c r="B9" s="100" t="s">
        <v>59</v>
      </c>
      <c r="C9" s="101">
        <v>40270</v>
      </c>
      <c r="D9" s="101">
        <v>40278</v>
      </c>
      <c r="E9" s="102">
        <f t="shared" si="0"/>
        <v>8</v>
      </c>
      <c r="F9" s="100">
        <v>90</v>
      </c>
      <c r="G9" s="103">
        <f t="shared" si="1"/>
        <v>720</v>
      </c>
    </row>
    <row r="10" spans="1:7" ht="28.5" thickBot="1">
      <c r="A10" s="99">
        <v>8</v>
      </c>
      <c r="B10" s="100" t="s">
        <v>60</v>
      </c>
      <c r="C10" s="101">
        <v>40271</v>
      </c>
      <c r="D10" s="101">
        <v>40279</v>
      </c>
      <c r="E10" s="102">
        <f t="shared" si="0"/>
        <v>8</v>
      </c>
      <c r="F10" s="100">
        <v>120</v>
      </c>
      <c r="G10" s="103">
        <f t="shared" si="1"/>
        <v>960</v>
      </c>
    </row>
    <row r="11" spans="1:7" ht="28.5" thickBot="1">
      <c r="A11" s="99">
        <v>9</v>
      </c>
      <c r="B11" s="100" t="s">
        <v>61</v>
      </c>
      <c r="C11" s="101">
        <v>40272</v>
      </c>
      <c r="D11" s="101">
        <v>40280</v>
      </c>
      <c r="E11" s="102">
        <f t="shared" si="0"/>
        <v>8</v>
      </c>
      <c r="F11" s="100">
        <v>63</v>
      </c>
      <c r="G11" s="103">
        <f t="shared" si="1"/>
        <v>504</v>
      </c>
    </row>
    <row r="12" spans="1:7" ht="28.5" thickBot="1">
      <c r="A12" s="99">
        <v>10</v>
      </c>
      <c r="B12" s="100" t="s">
        <v>62</v>
      </c>
      <c r="C12" s="101">
        <v>40273</v>
      </c>
      <c r="D12" s="101">
        <v>40281</v>
      </c>
      <c r="E12" s="102">
        <f t="shared" si="0"/>
        <v>8</v>
      </c>
      <c r="F12" s="100">
        <v>65</v>
      </c>
      <c r="G12" s="103">
        <f t="shared" si="1"/>
        <v>520</v>
      </c>
    </row>
    <row r="13" spans="1:7" ht="28.5" thickBot="1">
      <c r="A13" s="99">
        <v>11</v>
      </c>
      <c r="B13" s="100" t="s">
        <v>63</v>
      </c>
      <c r="C13" s="101">
        <v>40274</v>
      </c>
      <c r="D13" s="101">
        <v>40282</v>
      </c>
      <c r="E13" s="102">
        <f t="shared" si="0"/>
        <v>8</v>
      </c>
      <c r="F13" s="100">
        <v>115</v>
      </c>
      <c r="G13" s="103">
        <f t="shared" si="1"/>
        <v>920</v>
      </c>
    </row>
    <row r="14" spans="1:7" ht="28.5" thickBot="1">
      <c r="A14" s="99">
        <v>12</v>
      </c>
      <c r="B14" s="100" t="s">
        <v>64</v>
      </c>
      <c r="C14" s="101">
        <v>40275</v>
      </c>
      <c r="D14" s="101">
        <v>40283</v>
      </c>
      <c r="E14" s="102">
        <f t="shared" si="0"/>
        <v>8</v>
      </c>
      <c r="F14" s="100">
        <v>105</v>
      </c>
      <c r="G14" s="103">
        <f t="shared" si="1"/>
        <v>840</v>
      </c>
    </row>
    <row r="15" spans="1:7" ht="28.5" thickBot="1">
      <c r="A15" s="99">
        <v>13</v>
      </c>
      <c r="B15" s="100" t="s">
        <v>65</v>
      </c>
      <c r="C15" s="101">
        <v>40276</v>
      </c>
      <c r="D15" s="101">
        <v>40284</v>
      </c>
      <c r="E15" s="102">
        <f t="shared" si="0"/>
        <v>8</v>
      </c>
      <c r="F15" s="100">
        <v>135</v>
      </c>
      <c r="G15" s="103">
        <f t="shared" si="1"/>
        <v>1080</v>
      </c>
    </row>
    <row r="16" spans="1:7" ht="28.5" thickBot="1">
      <c r="A16" s="99">
        <v>14</v>
      </c>
      <c r="B16" s="100" t="s">
        <v>66</v>
      </c>
      <c r="C16" s="101">
        <v>40277</v>
      </c>
      <c r="D16" s="101">
        <v>40285</v>
      </c>
      <c r="E16" s="102">
        <f t="shared" si="0"/>
        <v>8</v>
      </c>
      <c r="F16" s="100">
        <v>180</v>
      </c>
      <c r="G16" s="103">
        <f t="shared" si="1"/>
        <v>1440</v>
      </c>
    </row>
    <row r="17" spans="1:7" ht="28.5" thickBot="1">
      <c r="A17" s="107">
        <v>15</v>
      </c>
      <c r="B17" s="108" t="s">
        <v>67</v>
      </c>
      <c r="C17" s="101">
        <v>40278</v>
      </c>
      <c r="D17" s="101">
        <v>40286</v>
      </c>
      <c r="E17" s="109">
        <f t="shared" si="0"/>
        <v>8</v>
      </c>
      <c r="F17" s="108">
        <v>135</v>
      </c>
      <c r="G17" s="103">
        <f>E17*F17</f>
        <v>1080</v>
      </c>
    </row>
    <row r="18" spans="1:7" ht="28.5" thickBot="1">
      <c r="A18" s="95"/>
      <c r="B18" s="96"/>
      <c r="C18" s="96"/>
      <c r="D18" s="96"/>
      <c r="E18" s="97"/>
      <c r="F18" s="110" t="s">
        <v>68</v>
      </c>
      <c r="G18" s="111">
        <f>MIN(G3:G17)</f>
        <v>480</v>
      </c>
    </row>
    <row r="19" spans="1:7" ht="32.25" customHeight="1" thickBot="1">
      <c r="A19" s="95"/>
      <c r="B19" s="116" t="s">
        <v>151</v>
      </c>
      <c r="C19" s="115" t="s">
        <v>155</v>
      </c>
      <c r="D19" s="96"/>
      <c r="E19" s="97"/>
      <c r="F19" s="110" t="s">
        <v>69</v>
      </c>
      <c r="G19" s="111">
        <f>MAX(G3:G17)</f>
        <v>3600</v>
      </c>
    </row>
    <row r="20" spans="1:7" ht="24.75" customHeight="1" thickBot="1">
      <c r="A20" s="95"/>
      <c r="B20" s="116" t="s">
        <v>152</v>
      </c>
      <c r="C20" s="115" t="s">
        <v>156</v>
      </c>
      <c r="D20" s="96"/>
      <c r="E20" s="97"/>
      <c r="F20" s="112" t="s">
        <v>52</v>
      </c>
      <c r="G20" s="113">
        <f>SUM(G3:G17)</f>
        <v>18824</v>
      </c>
    </row>
    <row r="21" spans="1:7" ht="24.75" customHeight="1" thickBot="1">
      <c r="A21" s="36"/>
      <c r="B21" s="37"/>
      <c r="C21" s="37"/>
      <c r="D21" s="37"/>
      <c r="E21" s="37"/>
      <c r="F21" s="37" t="s">
        <v>153</v>
      </c>
      <c r="G21" s="38">
        <f>LARGE(G3:G17,2)</f>
        <v>2520</v>
      </c>
    </row>
    <row r="22" spans="6:7" ht="27.75">
      <c r="F22" s="114" t="s">
        <v>154</v>
      </c>
      <c r="G22">
        <f>SMALL(G3:G17,2)</f>
        <v>504</v>
      </c>
    </row>
    <row r="23" spans="6:7" ht="27.75">
      <c r="F23" s="114" t="s">
        <v>157</v>
      </c>
      <c r="G23" s="117">
        <f>AVERAGE(G3:G17)</f>
        <v>1254.9333333333334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HP</cp:lastModifiedBy>
  <dcterms:created xsi:type="dcterms:W3CDTF">2009-11-13T05:51:36Z</dcterms:created>
  <dcterms:modified xsi:type="dcterms:W3CDTF">2011-11-17T03:03:43Z</dcterms:modified>
  <cp:category/>
  <cp:version/>
  <cp:contentType/>
  <cp:contentStatus/>
</cp:coreProperties>
</file>